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4.247.10\両局共有\企画部\kikakukeiri\10企画調整\01総括\★R06年度\51_連携推進担当\05　非常用電源補助\03 交付申請\２回目用の改善\04 掲載依頼\"/>
    </mc:Choice>
  </mc:AlternateContent>
  <workbookProtection workbookPassword="83AF" lockStructure="1"/>
  <bookViews>
    <workbookView xWindow="0" yWindow="0" windowWidth="23040" windowHeight="9240" tabRatio="876"/>
  </bookViews>
  <sheets>
    <sheet name="基本情報シート" sheetId="86" r:id="rId1"/>
    <sheet name="【印】第１号様式(交付申請)" sheetId="26" r:id="rId2"/>
    <sheet name="(1)所要額調書・積算内訳書・BCP策定状況" sheetId="61" r:id="rId3"/>
    <sheet name="(2)誓約書" sheetId="84" r:id="rId4"/>
    <sheet name="歳入歳出予算書" sheetId="83" r:id="rId5"/>
    <sheet name="実績報告→" sheetId="90" r:id="rId6"/>
    <sheet name="【印】第３号様式(実績報告)" sheetId="91" r:id="rId7"/>
    <sheet name="(1)実績額調書等" sheetId="101" r:id="rId8"/>
    <sheet name="歳入歳出決算書" sheetId="103" r:id="rId9"/>
    <sheet name="第４号様式(請求書)" sheetId="92" r:id="rId10"/>
    <sheet name="【印】口座振替依頼書" sheetId="102" r:id="rId11"/>
    <sheet name="集計用シート" sheetId="87" r:id="rId12"/>
    <sheet name="(※該当時のみ)変更交付申請→" sheetId="88" r:id="rId13"/>
    <sheet name="【印】第２号様式(変更交付申請)" sheetId="89" r:id="rId14"/>
    <sheet name="(1)変更所要額調書等" sheetId="93" r:id="rId15"/>
    <sheet name="変更歳入歳出予算書" sheetId="94" r:id="rId16"/>
    <sheet name="(※該当時のみ)委任状" sheetId="104" r:id="rId17"/>
    <sheet name="サービス種別" sheetId="105" state="hidden" r:id="rId18"/>
  </sheets>
  <definedNames>
    <definedName name="_xlnm.Print_Area" localSheetId="16">'(※該当時のみ)委任状'!$A$1:$J$48</definedName>
    <definedName name="_xlnm.Print_Area" localSheetId="7">'(1)実績額調書等'!$A$1:$J$34</definedName>
    <definedName name="_xlnm.Print_Area" localSheetId="2">'(1)所要額調書・積算内訳書・BCP策定状況'!$A$1:$J$33</definedName>
    <definedName name="_xlnm.Print_Area" localSheetId="14">'(1)変更所要額調書等'!$A$1:$J$34</definedName>
    <definedName name="_xlnm.Print_Area" localSheetId="3">'(2)誓約書'!$A$1:$G$27</definedName>
    <definedName name="_xlnm.Print_Area" localSheetId="10">【印】口座振替依頼書!$A$1:$AI$49</definedName>
    <definedName name="_xlnm.Print_Area" localSheetId="1">'【印】第１号様式(交付申請)'!$A$1:$AJ$40</definedName>
    <definedName name="_xlnm.Print_Area" localSheetId="13">'【印】第２号様式(変更交付申請)'!$A$1:$AJ$41</definedName>
    <definedName name="_xlnm.Print_Area" localSheetId="6">'【印】第３号様式(実績報告)'!$A$1:$AJ$42</definedName>
    <definedName name="_xlnm.Print_Area" localSheetId="9">'第４号様式(請求書)'!$A$1:$AJ$39</definedName>
    <definedName name="高齢分野">サービス種別!$G$3:$G$36</definedName>
    <definedName name="子供分野">サービス種別!$K$3:$K$41</definedName>
    <definedName name="障害分野">サービス種別!$I$3:$I$37</definedName>
    <definedName name="生福分野">サービス種別!$M$3:$M$6</definedName>
  </definedNames>
  <calcPr calcId="162913"/>
</workbook>
</file>

<file path=xl/calcChain.xml><?xml version="1.0" encoding="utf-8"?>
<calcChain xmlns="http://schemas.openxmlformats.org/spreadsheetml/2006/main">
  <c r="B16" i="86" l="1"/>
  <c r="C2" i="87" l="1"/>
  <c r="A6" i="86"/>
  <c r="E3" i="105"/>
  <c r="B23" i="86"/>
  <c r="B14" i="86" s="1"/>
  <c r="E114" i="105"/>
  <c r="E74" i="105"/>
  <c r="E38" i="105"/>
  <c r="E5" i="105"/>
  <c r="E6" i="105"/>
  <c r="E7" i="105"/>
  <c r="E8" i="105"/>
  <c r="E9" i="105"/>
  <c r="E10" i="105"/>
  <c r="E11" i="105"/>
  <c r="E12" i="105"/>
  <c r="E13" i="105"/>
  <c r="E14" i="105"/>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5" i="105"/>
  <c r="E116" i="105"/>
  <c r="E117" i="105"/>
  <c r="E118" i="105"/>
  <c r="E4" i="105"/>
  <c r="C17" i="86"/>
  <c r="G14" i="104"/>
  <c r="H15" i="104"/>
  <c r="A10" i="84" l="1"/>
  <c r="B2" i="61" l="1"/>
  <c r="AA2" i="102" l="1"/>
  <c r="L21" i="26"/>
  <c r="O35" i="89" l="1"/>
  <c r="O34" i="89"/>
  <c r="AJ41" i="89" s="1"/>
  <c r="O33" i="89"/>
  <c r="O32" i="89"/>
  <c r="O37" i="89"/>
  <c r="O33" i="92"/>
  <c r="O32" i="92"/>
  <c r="AJ39" i="92" s="1"/>
  <c r="O31" i="92"/>
  <c r="O30" i="92"/>
  <c r="O36" i="91"/>
  <c r="O35" i="91"/>
  <c r="AJ42" i="91" s="1"/>
  <c r="O34" i="91"/>
  <c r="O33" i="91"/>
  <c r="O35" i="92"/>
  <c r="O38" i="91"/>
  <c r="O36" i="26"/>
  <c r="O34" i="26" l="1"/>
  <c r="O33" i="26"/>
  <c r="AJ40" i="26" s="1"/>
  <c r="B2" i="87" s="1"/>
  <c r="O32" i="26"/>
  <c r="O31" i="26"/>
  <c r="O35" i="26"/>
  <c r="DP2" i="87" l="1"/>
  <c r="DO2" i="87"/>
  <c r="DL2" i="87"/>
  <c r="DK2" i="87"/>
  <c r="DJ2" i="87"/>
  <c r="DI2" i="87"/>
  <c r="DH2" i="87"/>
  <c r="DF2" i="87"/>
  <c r="DG2" i="87"/>
  <c r="DE2" i="87" l="1"/>
  <c r="DA2" i="87"/>
  <c r="DB2" i="87"/>
  <c r="CZ2" i="87"/>
  <c r="CY2" i="87"/>
  <c r="CV2" i="87"/>
  <c r="CW2" i="87"/>
  <c r="CU2" i="87"/>
  <c r="CT2" i="87"/>
  <c r="CQ2" i="87"/>
  <c r="CR2" i="87"/>
  <c r="CP2" i="87"/>
  <c r="CO2" i="87"/>
  <c r="CL2" i="87"/>
  <c r="CM2" i="87"/>
  <c r="CK2" i="87"/>
  <c r="CJ2" i="87"/>
  <c r="BE2" i="87"/>
  <c r="CC2" i="87"/>
  <c r="CA2" i="87"/>
  <c r="BW2" i="87"/>
  <c r="BX2" i="87"/>
  <c r="BV2" i="87"/>
  <c r="BQ2" i="87"/>
  <c r="BU2" i="87"/>
  <c r="BP2" i="87"/>
  <c r="BR2" i="87"/>
  <c r="BS2" i="87"/>
  <c r="BM2" i="87"/>
  <c r="BN2" i="87"/>
  <c r="BL2" i="87"/>
  <c r="BG2" i="87"/>
  <c r="BF2" i="87"/>
  <c r="BK2" i="87"/>
  <c r="BH2" i="87"/>
  <c r="BI2" i="87"/>
  <c r="AY2" i="87"/>
  <c r="CI2" i="87" l="1"/>
  <c r="Q23" i="102" l="1"/>
  <c r="G15" i="104"/>
  <c r="J23" i="102"/>
  <c r="F13" i="104"/>
  <c r="J18" i="102"/>
  <c r="S16" i="103" l="1"/>
  <c r="J22" i="102"/>
  <c r="DM2" i="87" s="1"/>
  <c r="P19" i="102"/>
  <c r="S16" i="94"/>
  <c r="L41" i="103"/>
  <c r="L39" i="103"/>
  <c r="AF1" i="103"/>
  <c r="I25" i="101" l="1"/>
  <c r="DC2" i="87" s="1"/>
  <c r="I24" i="101"/>
  <c r="CX2" i="87" s="1"/>
  <c r="I23" i="101"/>
  <c r="CS2" i="87" s="1"/>
  <c r="I22" i="101"/>
  <c r="F20" i="101"/>
  <c r="C13" i="101"/>
  <c r="E12" i="101"/>
  <c r="CE2" i="87" s="1"/>
  <c r="G1" i="101"/>
  <c r="I26" i="101" l="1"/>
  <c r="DD2" i="87" s="1"/>
  <c r="CN2" i="87"/>
  <c r="I27" i="101"/>
  <c r="L41" i="94"/>
  <c r="L39" i="94"/>
  <c r="AF1" i="94"/>
  <c r="I25" i="93"/>
  <c r="BY2" i="87" s="1"/>
  <c r="I24" i="93"/>
  <c r="BT2" i="87" s="1"/>
  <c r="I23" i="93"/>
  <c r="BO2" i="87" s="1"/>
  <c r="I22" i="93"/>
  <c r="F20" i="93"/>
  <c r="C13" i="93"/>
  <c r="E12" i="93"/>
  <c r="BA2" i="87" s="1"/>
  <c r="G1" i="93"/>
  <c r="I28" i="101" l="1"/>
  <c r="B12" i="101" s="1"/>
  <c r="CB2" i="87" s="1"/>
  <c r="I26" i="93"/>
  <c r="BZ2" i="87" s="1"/>
  <c r="BJ2" i="87"/>
  <c r="S18" i="103" l="1"/>
  <c r="D12" i="101"/>
  <c r="S24" i="103"/>
  <c r="S32" i="103" s="1"/>
  <c r="I28" i="93"/>
  <c r="B12" i="93" s="1"/>
  <c r="AX2" i="87" s="1"/>
  <c r="I27" i="93"/>
  <c r="F12" i="101"/>
  <c r="CF2" i="87" s="1"/>
  <c r="CD2" i="87"/>
  <c r="S24" i="94"/>
  <c r="S32" i="94" s="1"/>
  <c r="S18" i="94"/>
  <c r="D12" i="93"/>
  <c r="O39" i="92"/>
  <c r="O38" i="92"/>
  <c r="O37" i="92"/>
  <c r="O36" i="92"/>
  <c r="O34" i="92"/>
  <c r="L21" i="92"/>
  <c r="U10" i="92"/>
  <c r="R9" i="92"/>
  <c r="N8" i="92"/>
  <c r="O42" i="91"/>
  <c r="O41" i="91"/>
  <c r="O40" i="91"/>
  <c r="O39" i="91"/>
  <c r="O37" i="91"/>
  <c r="L21" i="91"/>
  <c r="U10" i="91"/>
  <c r="R9" i="91"/>
  <c r="N8" i="91"/>
  <c r="O41" i="89"/>
  <c r="O40" i="89"/>
  <c r="O39" i="89"/>
  <c r="O38" i="89"/>
  <c r="O36" i="89"/>
  <c r="L21" i="89"/>
  <c r="U10" i="89"/>
  <c r="R9" i="89"/>
  <c r="N8" i="89"/>
  <c r="E11" i="61"/>
  <c r="F12" i="93" l="1"/>
  <c r="AZ2" i="87"/>
  <c r="AW2" i="87"/>
  <c r="AS2" i="87"/>
  <c r="AT2" i="87"/>
  <c r="AR2" i="87"/>
  <c r="AQ2" i="87"/>
  <c r="AN2" i="87"/>
  <c r="AO2" i="87"/>
  <c r="AM2" i="87"/>
  <c r="AL2" i="87"/>
  <c r="AI2" i="87"/>
  <c r="AJ2" i="87"/>
  <c r="AH2" i="87"/>
  <c r="AG2" i="87"/>
  <c r="AD2" i="87"/>
  <c r="AE2" i="87"/>
  <c r="AC2" i="87"/>
  <c r="AB2" i="87"/>
  <c r="AA2" i="87"/>
  <c r="J2" i="87"/>
  <c r="I2" i="87"/>
  <c r="I21" i="61"/>
  <c r="AF2" i="87" s="1"/>
  <c r="C12" i="61"/>
  <c r="H12" i="93" l="1"/>
  <c r="BB2" i="87"/>
  <c r="F19" i="61"/>
  <c r="I24" i="61"/>
  <c r="AU2" i="87" s="1"/>
  <c r="I23" i="61"/>
  <c r="AP2" i="87" s="1"/>
  <c r="I22" i="61"/>
  <c r="AK2" i="87" s="1"/>
  <c r="BC2" i="87" l="1"/>
  <c r="S10" i="94"/>
  <c r="S13" i="94" s="1"/>
  <c r="M23" i="89"/>
  <c r="I12" i="93"/>
  <c r="BD2" i="87" s="1"/>
  <c r="I25" i="61"/>
  <c r="B26" i="61" s="1"/>
  <c r="U2" i="87"/>
  <c r="S2" i="87"/>
  <c r="R2" i="87"/>
  <c r="Q2" i="87"/>
  <c r="P2" i="87"/>
  <c r="O2" i="87"/>
  <c r="N2" i="87"/>
  <c r="M2" i="87"/>
  <c r="L2" i="87"/>
  <c r="K2" i="87"/>
  <c r="H2" i="87"/>
  <c r="G2" i="87"/>
  <c r="F2" i="87"/>
  <c r="E2" i="87"/>
  <c r="D2" i="87"/>
  <c r="N8" i="26"/>
  <c r="I26" i="61" l="1"/>
  <c r="AV2" i="87"/>
  <c r="I27" i="61"/>
  <c r="B11" i="61" s="1"/>
  <c r="W2" i="87"/>
  <c r="S16" i="83"/>
  <c r="AF1" i="83" l="1"/>
  <c r="D1" i="84"/>
  <c r="G1" i="61"/>
  <c r="L41" i="83"/>
  <c r="E21" i="84"/>
  <c r="U10" i="26"/>
  <c r="L39" i="83"/>
  <c r="D19" i="84"/>
  <c r="R9" i="26"/>
  <c r="D16" i="84"/>
  <c r="O40" i="26"/>
  <c r="O38" i="26"/>
  <c r="O39" i="26"/>
  <c r="O37" i="26"/>
  <c r="T2" i="87" l="1"/>
  <c r="D11" i="61" l="1"/>
  <c r="F11" i="61" s="1"/>
  <c r="X2" i="87" s="1"/>
  <c r="S24" i="83"/>
  <c r="S32" i="83" s="1"/>
  <c r="S18" i="83"/>
  <c r="H11" i="61" l="1"/>
  <c r="Y2" i="87" s="1"/>
  <c r="V2" i="87"/>
  <c r="S10" i="83" l="1"/>
  <c r="M23" i="26"/>
  <c r="D7" i="93" s="1"/>
  <c r="D7" i="101" s="1"/>
  <c r="I11" i="61"/>
  <c r="Z2" i="87" s="1"/>
  <c r="H12" i="101" l="1"/>
  <c r="CG2" i="87" s="1"/>
  <c r="M23" i="91"/>
  <c r="F7" i="101"/>
  <c r="M25" i="89"/>
  <c r="F7" i="93"/>
  <c r="S13" i="83"/>
  <c r="S10" i="103" l="1"/>
  <c r="S13" i="103" s="1"/>
  <c r="I12" i="101"/>
  <c r="CH2" i="87" s="1"/>
  <c r="M25" i="91"/>
  <c r="M23" i="92" l="1"/>
  <c r="DN2" i="87"/>
</calcChain>
</file>

<file path=xl/comments1.xml><?xml version="1.0" encoding="utf-8"?>
<comments xmlns="http://schemas.openxmlformats.org/spreadsheetml/2006/main">
  <authors>
    <author>東京都</author>
  </authors>
  <commentList>
    <comment ref="I25" authorId="0" shapeId="0">
      <text>
        <r>
          <rPr>
            <sz val="9"/>
            <color indexed="81"/>
            <rFont val="MS P ゴシック"/>
            <family val="3"/>
            <charset val="128"/>
          </rPr>
          <t xml:space="preserve">支出予定額の合計額が自動入力されます。
</t>
        </r>
      </text>
    </comment>
  </commentList>
</comments>
</file>

<file path=xl/comments2.xml><?xml version="1.0" encoding="utf-8"?>
<comments xmlns="http://schemas.openxmlformats.org/spreadsheetml/2006/main">
  <authors>
    <author>東京都</author>
  </authors>
  <commentList>
    <comment ref="AJ8" authorId="0" shapeId="0">
      <text>
        <r>
          <rPr>
            <b/>
            <sz val="9"/>
            <color indexed="81"/>
            <rFont val="MS P ゴシック"/>
            <family val="3"/>
            <charset val="128"/>
          </rPr>
          <t>他団体の補助金を受ける場合等、特記事項がある場合にのみご記載ください。</t>
        </r>
      </text>
    </comment>
  </commentList>
</comments>
</file>

<file path=xl/comments3.xml><?xml version="1.0" encoding="utf-8"?>
<comments xmlns="http://schemas.openxmlformats.org/spreadsheetml/2006/main">
  <authors>
    <author>東京都</author>
  </authors>
  <commentList>
    <comment ref="I26" authorId="0" shapeId="0">
      <text>
        <r>
          <rPr>
            <sz val="9"/>
            <color indexed="81"/>
            <rFont val="MS P ゴシック"/>
            <family val="3"/>
            <charset val="128"/>
          </rPr>
          <t xml:space="preserve">支出予定額の合計額が自動入力されます。
</t>
        </r>
      </text>
    </comment>
  </commentList>
</comments>
</file>

<file path=xl/comments4.xml><?xml version="1.0" encoding="utf-8"?>
<comments xmlns="http://schemas.openxmlformats.org/spreadsheetml/2006/main">
  <authors>
    <author>東京都</author>
  </authors>
  <commentList>
    <comment ref="AJ8" authorId="0" shapeId="0">
      <text>
        <r>
          <rPr>
            <b/>
            <sz val="9"/>
            <color indexed="81"/>
            <rFont val="MS P ゴシック"/>
            <family val="3"/>
            <charset val="128"/>
          </rPr>
          <t>他団体の補助金を受ける場合等、特記事項がある場合にのみご記載ください。</t>
        </r>
      </text>
    </comment>
  </commentList>
</comments>
</file>

<file path=xl/comments5.xml><?xml version="1.0" encoding="utf-8"?>
<comments xmlns="http://schemas.openxmlformats.org/spreadsheetml/2006/main">
  <authors>
    <author>東京都</author>
  </authors>
  <commentList>
    <comment ref="I26" authorId="0" shapeId="0">
      <text>
        <r>
          <rPr>
            <sz val="9"/>
            <color indexed="81"/>
            <rFont val="MS P ゴシック"/>
            <family val="3"/>
            <charset val="128"/>
          </rPr>
          <t xml:space="preserve">支出予定額の合計額が自動入力されます。
</t>
        </r>
      </text>
    </comment>
  </commentList>
</comments>
</file>

<file path=xl/comments6.xml><?xml version="1.0" encoding="utf-8"?>
<comments xmlns="http://schemas.openxmlformats.org/spreadsheetml/2006/main">
  <authors>
    <author>東京都</author>
  </authors>
  <commentList>
    <comment ref="AJ8" authorId="0" shapeId="0">
      <text>
        <r>
          <rPr>
            <b/>
            <sz val="9"/>
            <color indexed="81"/>
            <rFont val="MS P ゴシック"/>
            <family val="3"/>
            <charset val="128"/>
          </rPr>
          <t>他団体の補助金を受ける場合等、特記事項がある場合にのみご記載ください。</t>
        </r>
      </text>
    </comment>
  </commentList>
</comments>
</file>

<file path=xl/sharedStrings.xml><?xml version="1.0" encoding="utf-8"?>
<sst xmlns="http://schemas.openxmlformats.org/spreadsheetml/2006/main" count="1194" uniqueCount="495">
  <si>
    <t>東京都知事　　殿</t>
    <rPh sb="0" eb="2">
      <t>トウキョウ</t>
    </rPh>
    <rPh sb="2" eb="5">
      <t>トチジ</t>
    </rPh>
    <rPh sb="7" eb="8">
      <t>ドノ</t>
    </rPh>
    <phoneticPr fontId="3"/>
  </si>
  <si>
    <t>主たる事務所の所在地</t>
    <rPh sb="0" eb="1">
      <t>シュ</t>
    </rPh>
    <rPh sb="3" eb="6">
      <t>ジムショ</t>
    </rPh>
    <rPh sb="7" eb="10">
      <t>ショザイチ</t>
    </rPh>
    <phoneticPr fontId="3"/>
  </si>
  <si>
    <t>法人名</t>
    <rPh sb="0" eb="2">
      <t>ホウジン</t>
    </rPh>
    <rPh sb="2" eb="3">
      <t>メイ</t>
    </rPh>
    <phoneticPr fontId="3"/>
  </si>
  <si>
    <t>印</t>
    <rPh sb="0" eb="1">
      <t>イン</t>
    </rPh>
    <phoneticPr fontId="3"/>
  </si>
  <si>
    <t>（添付書類）</t>
    <rPh sb="1" eb="3">
      <t>テンプ</t>
    </rPh>
    <rPh sb="3" eb="5">
      <t>ショルイ</t>
    </rPh>
    <phoneticPr fontId="3"/>
  </si>
  <si>
    <t>連絡先</t>
    <phoneticPr fontId="3"/>
  </si>
  <si>
    <t>電　話</t>
    <phoneticPr fontId="3"/>
  </si>
  <si>
    <t>担当部署</t>
    <rPh sb="0" eb="2">
      <t>タントウ</t>
    </rPh>
    <rPh sb="2" eb="4">
      <t>ブショ</t>
    </rPh>
    <phoneticPr fontId="3"/>
  </si>
  <si>
    <t>e-mail</t>
  </si>
  <si>
    <t>書類送付先</t>
    <rPh sb="0" eb="2">
      <t>ショルイ</t>
    </rPh>
    <rPh sb="2" eb="5">
      <t>ソウフサキ</t>
    </rPh>
    <phoneticPr fontId="3"/>
  </si>
  <si>
    <t>記</t>
    <rPh sb="0" eb="1">
      <t>キ</t>
    </rPh>
    <phoneticPr fontId="3"/>
  </si>
  <si>
    <t>（単位：円）</t>
    <rPh sb="1" eb="3">
      <t>タンイ</t>
    </rPh>
    <rPh sb="4" eb="5">
      <t>エン</t>
    </rPh>
    <phoneticPr fontId="3"/>
  </si>
  <si>
    <t>障害者支援施設（都内）</t>
    <rPh sb="0" eb="3">
      <t>ショウガイシャ</t>
    </rPh>
    <rPh sb="3" eb="5">
      <t>シエン</t>
    </rPh>
    <rPh sb="5" eb="7">
      <t>シセツ</t>
    </rPh>
    <rPh sb="8" eb="10">
      <t>トナイ</t>
    </rPh>
    <phoneticPr fontId="3"/>
  </si>
  <si>
    <t>福祉型障害児入所施設</t>
  </si>
  <si>
    <t>医療型障害児入所施設</t>
  </si>
  <si>
    <t>共同生活援助</t>
  </si>
  <si>
    <t>１ 歳入の部</t>
    <rPh sb="2" eb="4">
      <t>サイニュウ</t>
    </rPh>
    <rPh sb="5" eb="6">
      <t>ブ</t>
    </rPh>
    <phoneticPr fontId="3"/>
  </si>
  <si>
    <t>区　　分</t>
    <rPh sb="0" eb="1">
      <t>ク</t>
    </rPh>
    <rPh sb="3" eb="4">
      <t>フン</t>
    </rPh>
    <phoneticPr fontId="3"/>
  </si>
  <si>
    <t>備　　考</t>
    <rPh sb="0" eb="1">
      <t>ソナエ</t>
    </rPh>
    <rPh sb="3" eb="4">
      <t>コウ</t>
    </rPh>
    <phoneticPr fontId="3"/>
  </si>
  <si>
    <t>東京都補助金</t>
    <rPh sb="0" eb="2">
      <t>トウキョウ</t>
    </rPh>
    <rPh sb="2" eb="3">
      <t>ト</t>
    </rPh>
    <rPh sb="3" eb="6">
      <t>ホジョキン</t>
    </rPh>
    <phoneticPr fontId="3"/>
  </si>
  <si>
    <t>自己資本</t>
    <rPh sb="0" eb="2">
      <t>ジコ</t>
    </rPh>
    <rPh sb="2" eb="4">
      <t>シホン</t>
    </rPh>
    <phoneticPr fontId="3"/>
  </si>
  <si>
    <t>合　　計</t>
    <rPh sb="0" eb="1">
      <t>ア</t>
    </rPh>
    <rPh sb="3" eb="4">
      <t>ケイ</t>
    </rPh>
    <phoneticPr fontId="3"/>
  </si>
  <si>
    <t>２　歳出の部</t>
    <rPh sb="2" eb="4">
      <t>サイシュツ</t>
    </rPh>
    <rPh sb="5" eb="6">
      <t>ブ</t>
    </rPh>
    <phoneticPr fontId="3"/>
  </si>
  <si>
    <t>　　</t>
    <phoneticPr fontId="3"/>
  </si>
  <si>
    <t>本書は、原本と相違ないことを証明します。</t>
  </si>
  <si>
    <t>単価（円）</t>
    <rPh sb="0" eb="2">
      <t>タンカ</t>
    </rPh>
    <rPh sb="3" eb="4">
      <t>エン</t>
    </rPh>
    <phoneticPr fontId="3"/>
  </si>
  <si>
    <t>数量</t>
    <rPh sb="0" eb="2">
      <t>スウリョウ</t>
    </rPh>
    <phoneticPr fontId="3"/>
  </si>
  <si>
    <t>参考様式</t>
    <rPh sb="0" eb="2">
      <t>サンコウ</t>
    </rPh>
    <rPh sb="2" eb="4">
      <t>ヨウシキ</t>
    </rPh>
    <phoneticPr fontId="3"/>
  </si>
  <si>
    <t>A</t>
    <phoneticPr fontId="3"/>
  </si>
  <si>
    <t>C</t>
    <phoneticPr fontId="3"/>
  </si>
  <si>
    <t>補助基準額</t>
    <rPh sb="0" eb="2">
      <t>ホジョ</t>
    </rPh>
    <rPh sb="2" eb="4">
      <t>キジュン</t>
    </rPh>
    <rPh sb="4" eb="5">
      <t>ガク</t>
    </rPh>
    <phoneticPr fontId="3"/>
  </si>
  <si>
    <t>B</t>
    <phoneticPr fontId="3"/>
  </si>
  <si>
    <t>D</t>
    <phoneticPr fontId="3"/>
  </si>
  <si>
    <t>A-B</t>
    <phoneticPr fontId="3"/>
  </si>
  <si>
    <t>選定額</t>
    <rPh sb="0" eb="2">
      <t>センテイ</t>
    </rPh>
    <rPh sb="2" eb="3">
      <t>ガク</t>
    </rPh>
    <phoneticPr fontId="3"/>
  </si>
  <si>
    <t>補助率</t>
    <rPh sb="0" eb="3">
      <t>ホジョリツ</t>
    </rPh>
    <phoneticPr fontId="3"/>
  </si>
  <si>
    <t>申請額</t>
    <rPh sb="0" eb="2">
      <t>シンセイ</t>
    </rPh>
    <rPh sb="2" eb="3">
      <t>ガク</t>
    </rPh>
    <phoneticPr fontId="3"/>
  </si>
  <si>
    <t>寄付金その他
の収入額</t>
    <rPh sb="0" eb="3">
      <t>キフキン</t>
    </rPh>
    <rPh sb="5" eb="6">
      <t>タ</t>
    </rPh>
    <rPh sb="8" eb="10">
      <t>シュウニュウ</t>
    </rPh>
    <rPh sb="10" eb="11">
      <t>ガク</t>
    </rPh>
    <phoneticPr fontId="3"/>
  </si>
  <si>
    <t>１</t>
    <phoneticPr fontId="3"/>
  </si>
  <si>
    <t>２</t>
    <phoneticPr fontId="3"/>
  </si>
  <si>
    <t>金</t>
    <rPh sb="0" eb="1">
      <t>キン</t>
    </rPh>
    <phoneticPr fontId="3"/>
  </si>
  <si>
    <t>寄付金その他の収入額</t>
    <rPh sb="0" eb="3">
      <t>キフキン</t>
    </rPh>
    <rPh sb="5" eb="6">
      <t>タ</t>
    </rPh>
    <rPh sb="7" eb="9">
      <t>シュウニュウ</t>
    </rPh>
    <rPh sb="9" eb="10">
      <t>ガク</t>
    </rPh>
    <phoneticPr fontId="3"/>
  </si>
  <si>
    <t>代表者職・氏名</t>
    <rPh sb="0" eb="3">
      <t>ダイヒョウシャ</t>
    </rPh>
    <rPh sb="3" eb="4">
      <t>ショク</t>
    </rPh>
    <rPh sb="5" eb="7">
      <t>シメイ</t>
    </rPh>
    <phoneticPr fontId="3"/>
  </si>
  <si>
    <t>担当者名</t>
    <rPh sb="3" eb="4">
      <t>メイ</t>
    </rPh>
    <phoneticPr fontId="3"/>
  </si>
  <si>
    <t>その他各事業の実施内容が確認できる書類</t>
    <rPh sb="2" eb="3">
      <t>タ</t>
    </rPh>
    <rPh sb="3" eb="6">
      <t>カクジギョウ</t>
    </rPh>
    <rPh sb="7" eb="9">
      <t>ジッシ</t>
    </rPh>
    <rPh sb="9" eb="11">
      <t>ナイヨウ</t>
    </rPh>
    <rPh sb="12" eb="14">
      <t>カクニン</t>
    </rPh>
    <rPh sb="17" eb="19">
      <t>ショルイ</t>
    </rPh>
    <phoneticPr fontId="3"/>
  </si>
  <si>
    <t>所要額調書</t>
    <phoneticPr fontId="3"/>
  </si>
  <si>
    <t>対象経費
実支出（予定）額</t>
    <rPh sb="0" eb="2">
      <t>タイショウ</t>
    </rPh>
    <rPh sb="2" eb="4">
      <t>ケイヒ</t>
    </rPh>
    <rPh sb="5" eb="6">
      <t>ジツ</t>
    </rPh>
    <rPh sb="6" eb="8">
      <t>シシュツ</t>
    </rPh>
    <rPh sb="9" eb="11">
      <t>ヨテイ</t>
    </rPh>
    <rPh sb="12" eb="13">
      <t>ガク</t>
    </rPh>
    <phoneticPr fontId="3"/>
  </si>
  <si>
    <t>支出予定額（円）</t>
    <rPh sb="0" eb="2">
      <t>シシュツ</t>
    </rPh>
    <rPh sb="2" eb="4">
      <t>ヨテイ</t>
    </rPh>
    <rPh sb="4" eb="5">
      <t>ガク</t>
    </rPh>
    <rPh sb="6" eb="7">
      <t>エン</t>
    </rPh>
    <phoneticPr fontId="3"/>
  </si>
  <si>
    <t>支出予定月</t>
    <rPh sb="0" eb="2">
      <t>シシュツ</t>
    </rPh>
    <rPh sb="2" eb="4">
      <t>ヨテイ</t>
    </rPh>
    <rPh sb="4" eb="5">
      <t>ツキ</t>
    </rPh>
    <phoneticPr fontId="3"/>
  </si>
  <si>
    <t>歳入歳出予算書抄本</t>
    <rPh sb="0" eb="2">
      <t>サイニュウ</t>
    </rPh>
    <rPh sb="2" eb="4">
      <t>サイシュツ</t>
    </rPh>
    <rPh sb="4" eb="6">
      <t>ヨサン</t>
    </rPh>
    <rPh sb="6" eb="7">
      <t>ショ</t>
    </rPh>
    <rPh sb="7" eb="9">
      <t>ショウホン</t>
    </rPh>
    <phoneticPr fontId="3"/>
  </si>
  <si>
    <t>予算額</t>
    <rPh sb="0" eb="2">
      <t>ヨサン</t>
    </rPh>
    <rPh sb="2" eb="3">
      <t>ガク</t>
    </rPh>
    <phoneticPr fontId="3"/>
  </si>
  <si>
    <t>誓　約　書</t>
    <phoneticPr fontId="3"/>
  </si>
  <si>
    <t>　　東 京 都 知 事　　殿</t>
    <phoneticPr fontId="3"/>
  </si>
  <si>
    <t>所在地</t>
    <rPh sb="0" eb="3">
      <t>ショザイチ</t>
    </rPh>
    <phoneticPr fontId="3"/>
  </si>
  <si>
    <t>代表者職・氏名</t>
    <rPh sb="0" eb="2">
      <t>ダイヒョウ</t>
    </rPh>
    <rPh sb="2" eb="3">
      <t>シャ</t>
    </rPh>
    <rPh sb="3" eb="4">
      <t>ショク</t>
    </rPh>
    <rPh sb="5" eb="7">
      <t>シメイ</t>
    </rPh>
    <phoneticPr fontId="3"/>
  </si>
  <si>
    <t xml:space="preserve">＊　法人その他の団体にあっては、主たる事務所の所在地、名称及び代表者の氏名を記入すること。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</si>
  <si>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令和６年度社会福祉施設等への非常用電源等</t>
    <phoneticPr fontId="3"/>
  </si>
  <si>
    <t>整備促進事業補助金交付申請書</t>
    <rPh sb="9" eb="11">
      <t>コウフ</t>
    </rPh>
    <rPh sb="11" eb="13">
      <t>シンセイ</t>
    </rPh>
    <rPh sb="13" eb="14">
      <t>ショ</t>
    </rPh>
    <phoneticPr fontId="3"/>
  </si>
  <si>
    <t>4分の3</t>
    <rPh sb="1" eb="2">
      <t>ブン</t>
    </rPh>
    <phoneticPr fontId="3"/>
  </si>
  <si>
    <t>令和６年度社会福祉施設等への非常用電源等整備促進事業補助金</t>
    <phoneticPr fontId="3"/>
  </si>
  <si>
    <t>○事業者（法人）に係る事項</t>
    <rPh sb="1" eb="4">
      <t>ジギョウシャ</t>
    </rPh>
    <rPh sb="5" eb="7">
      <t>ホウジン</t>
    </rPh>
    <rPh sb="9" eb="10">
      <t>カカ</t>
    </rPh>
    <rPh sb="11" eb="13">
      <t>ジコウ</t>
    </rPh>
    <phoneticPr fontId="3"/>
  </si>
  <si>
    <t>事業者（法人）名称</t>
    <rPh sb="0" eb="3">
      <t>ジギョウシャ</t>
    </rPh>
    <rPh sb="4" eb="6">
      <t>ホウジン</t>
    </rPh>
    <rPh sb="7" eb="9">
      <t>メイショウ</t>
    </rPh>
    <phoneticPr fontId="3"/>
  </si>
  <si>
    <t>事業者（法人）代表者職名</t>
    <rPh sb="0" eb="3">
      <t>ジギョウシャ</t>
    </rPh>
    <rPh sb="4" eb="6">
      <t>ホウジン</t>
    </rPh>
    <rPh sb="7" eb="10">
      <t>ダイヒョウシャ</t>
    </rPh>
    <rPh sb="10" eb="11">
      <t>ショク</t>
    </rPh>
    <rPh sb="11" eb="12">
      <t>メイ</t>
    </rPh>
    <phoneticPr fontId="3"/>
  </si>
  <si>
    <t>事業者（法人）代表者氏名</t>
    <rPh sb="0" eb="3">
      <t>ジギョウシャ</t>
    </rPh>
    <rPh sb="4" eb="6">
      <t>ホウジン</t>
    </rPh>
    <rPh sb="7" eb="10">
      <t>ダイヒョウシャ</t>
    </rPh>
    <rPh sb="10" eb="12">
      <t>シメイ</t>
    </rPh>
    <phoneticPr fontId="3"/>
  </si>
  <si>
    <t>事業者（法人）所在地郵便番号</t>
    <rPh sb="0" eb="3">
      <t>ジギョウシャ</t>
    </rPh>
    <rPh sb="4" eb="6">
      <t>ホウジン</t>
    </rPh>
    <rPh sb="7" eb="9">
      <t>ショザイ</t>
    </rPh>
    <rPh sb="9" eb="10">
      <t>チ</t>
    </rPh>
    <rPh sb="10" eb="14">
      <t>ユウビンバンゴウ</t>
    </rPh>
    <phoneticPr fontId="3"/>
  </si>
  <si>
    <t>事業者（法人）所在地</t>
    <rPh sb="0" eb="3">
      <t>ジギョウシャ</t>
    </rPh>
    <rPh sb="4" eb="6">
      <t>ホウジン</t>
    </rPh>
    <rPh sb="7" eb="9">
      <t>ショザイ</t>
    </rPh>
    <rPh sb="9" eb="10">
      <t>チ</t>
    </rPh>
    <phoneticPr fontId="3"/>
  </si>
  <si>
    <t>※印鑑証明書記載事項を、表記をそのままに転記してください。</t>
    <rPh sb="1" eb="6">
      <t>インカンショウメイショ</t>
    </rPh>
    <rPh sb="6" eb="8">
      <t>キサイ</t>
    </rPh>
    <rPh sb="8" eb="10">
      <t>ジコウ</t>
    </rPh>
    <rPh sb="12" eb="14">
      <t>ヒョウキ</t>
    </rPh>
    <rPh sb="20" eb="22">
      <t>テンキ</t>
    </rPh>
    <phoneticPr fontId="3"/>
  </si>
  <si>
    <t>日中の連絡先電話番号</t>
    <rPh sb="0" eb="2">
      <t>ニッチュウ</t>
    </rPh>
    <rPh sb="3" eb="6">
      <t>レンラクサキ</t>
    </rPh>
    <rPh sb="6" eb="8">
      <t>デンワ</t>
    </rPh>
    <rPh sb="8" eb="10">
      <t>バンゴウ</t>
    </rPh>
    <phoneticPr fontId="4"/>
  </si>
  <si>
    <t>指定事業所番号</t>
    <rPh sb="0" eb="2">
      <t>シテイ</t>
    </rPh>
    <rPh sb="2" eb="5">
      <t>ジギョウショ</t>
    </rPh>
    <rPh sb="5" eb="7">
      <t>バンゴウ</t>
    </rPh>
    <phoneticPr fontId="4"/>
  </si>
  <si>
    <t>メールアドレス</t>
    <phoneticPr fontId="3"/>
  </si>
  <si>
    <t>申請担当者名</t>
    <rPh sb="0" eb="2">
      <t>シンセイ</t>
    </rPh>
    <rPh sb="2" eb="4">
      <t>タントウ</t>
    </rPh>
    <rPh sb="4" eb="5">
      <t>シャ</t>
    </rPh>
    <rPh sb="5" eb="6">
      <t>メイ</t>
    </rPh>
    <phoneticPr fontId="4"/>
  </si>
  <si>
    <t>○設置する施設・事業所等に係る事項</t>
    <rPh sb="1" eb="3">
      <t>セッチ</t>
    </rPh>
    <rPh sb="5" eb="7">
      <t>シセツ</t>
    </rPh>
    <rPh sb="8" eb="11">
      <t>ジギョウショ</t>
    </rPh>
    <rPh sb="11" eb="12">
      <t>トウ</t>
    </rPh>
    <rPh sb="13" eb="14">
      <t>カカ</t>
    </rPh>
    <rPh sb="15" eb="17">
      <t>ジコウ</t>
    </rPh>
    <phoneticPr fontId="4"/>
  </si>
  <si>
    <t>施設・事業所等の名称</t>
    <rPh sb="0" eb="2">
      <t>シセツ</t>
    </rPh>
    <rPh sb="3" eb="6">
      <t>ジギョウショ</t>
    </rPh>
    <rPh sb="6" eb="7">
      <t>トウ</t>
    </rPh>
    <rPh sb="8" eb="9">
      <t>メイ</t>
    </rPh>
    <rPh sb="9" eb="10">
      <t>ショウ</t>
    </rPh>
    <phoneticPr fontId="4"/>
  </si>
  <si>
    <t>施設・事業所等の所在地</t>
    <rPh sb="0" eb="2">
      <t>シセツ</t>
    </rPh>
    <rPh sb="3" eb="6">
      <t>ジギョウショ</t>
    </rPh>
    <rPh sb="6" eb="7">
      <t>トウ</t>
    </rPh>
    <rPh sb="8" eb="10">
      <t>ショザイ</t>
    </rPh>
    <rPh sb="10" eb="11">
      <t>チ</t>
    </rPh>
    <phoneticPr fontId="3"/>
  </si>
  <si>
    <t>施設・事業所等の所在地郵便番号</t>
    <rPh sb="0" eb="2">
      <t>シセツ</t>
    </rPh>
    <rPh sb="3" eb="6">
      <t>ジギョウショ</t>
    </rPh>
    <rPh sb="6" eb="7">
      <t>トウ</t>
    </rPh>
    <rPh sb="8" eb="10">
      <t>ショザイ</t>
    </rPh>
    <rPh sb="10" eb="11">
      <t>チ</t>
    </rPh>
    <rPh sb="11" eb="15">
      <t>ユウビンバンゴウ</t>
    </rPh>
    <phoneticPr fontId="3"/>
  </si>
  <si>
    <t>※プルダウン選択</t>
    <rPh sb="6" eb="8">
      <t>センタク</t>
    </rPh>
    <phoneticPr fontId="3"/>
  </si>
  <si>
    <t>○担当者連絡先等</t>
    <rPh sb="1" eb="4">
      <t>タントウシャ</t>
    </rPh>
    <rPh sb="4" eb="7">
      <t>レンラクサキ</t>
    </rPh>
    <rPh sb="7" eb="8">
      <t>トウ</t>
    </rPh>
    <phoneticPr fontId="3"/>
  </si>
  <si>
    <t>※ハイフン不要半角7桁</t>
    <rPh sb="5" eb="7">
      <t>フヨウ</t>
    </rPh>
    <rPh sb="7" eb="9">
      <t>ハンカク</t>
    </rPh>
    <rPh sb="10" eb="11">
      <t>ケタ</t>
    </rPh>
    <phoneticPr fontId="3"/>
  </si>
  <si>
    <t>申請担当者部署名</t>
    <rPh sb="0" eb="2">
      <t>シンセイ</t>
    </rPh>
    <rPh sb="2" eb="4">
      <t>タントウ</t>
    </rPh>
    <rPh sb="4" eb="5">
      <t>シャ</t>
    </rPh>
    <rPh sb="5" eb="7">
      <t>ブショ</t>
    </rPh>
    <rPh sb="7" eb="8">
      <t>メイ</t>
    </rPh>
    <phoneticPr fontId="4"/>
  </si>
  <si>
    <t>本シートに入力いただいた事項を、各種申請様式へ展開いたします。</t>
    <rPh sb="0" eb="1">
      <t>ホン</t>
    </rPh>
    <rPh sb="5" eb="7">
      <t>ニュウリョク</t>
    </rPh>
    <rPh sb="12" eb="14">
      <t>ジコウ</t>
    </rPh>
    <rPh sb="16" eb="18">
      <t>カクシュ</t>
    </rPh>
    <rPh sb="18" eb="20">
      <t>シンセイ</t>
    </rPh>
    <rPh sb="20" eb="22">
      <t>ヨウシキ</t>
    </rPh>
    <rPh sb="23" eb="25">
      <t>テンカイ</t>
    </rPh>
    <phoneticPr fontId="3"/>
  </si>
  <si>
    <t>様式第１号（２）</t>
    <rPh sb="0" eb="2">
      <t>ヨウシキ</t>
    </rPh>
    <phoneticPr fontId="3"/>
  </si>
  <si>
    <t>非常用電源等の設置</t>
    <rPh sb="0" eb="3">
      <t>ヒジョウヨウ</t>
    </rPh>
    <rPh sb="3" eb="5">
      <t>デンゲン</t>
    </rPh>
    <rPh sb="5" eb="6">
      <t>トウ</t>
    </rPh>
    <rPh sb="7" eb="9">
      <t>セッチ</t>
    </rPh>
    <phoneticPr fontId="3"/>
  </si>
  <si>
    <t>差引後実支出額</t>
    <rPh sb="0" eb="2">
      <t>サシヒキ</t>
    </rPh>
    <rPh sb="2" eb="3">
      <t>ゴ</t>
    </rPh>
    <rPh sb="3" eb="6">
      <t>ジツシシュツ</t>
    </rPh>
    <rPh sb="6" eb="7">
      <t>ガク</t>
    </rPh>
    <phoneticPr fontId="3"/>
  </si>
  <si>
    <t>小計</t>
    <rPh sb="0" eb="2">
      <t>ショウケイ</t>
    </rPh>
    <phoneticPr fontId="3"/>
  </si>
  <si>
    <t>サービス対象分野</t>
    <rPh sb="4" eb="6">
      <t>タイショウ</t>
    </rPh>
    <rPh sb="6" eb="8">
      <t>ブンヤ</t>
    </rPh>
    <phoneticPr fontId="4"/>
  </si>
  <si>
    <t>（１）非常用電源設備</t>
  </si>
  <si>
    <t>（２）外部給電器</t>
  </si>
  <si>
    <t>（３）Ｖ２Ｈ</t>
  </si>
  <si>
    <t>（６）外部電源接続切替盤</t>
  </si>
  <si>
    <t>本体の購入に要する費用（消費税及び地方消費税は除く。）</t>
  </si>
  <si>
    <t>本体の機器費及び設置に係る工事費（消費税及び地方消費税を除く。）</t>
  </si>
  <si>
    <t>選択してください</t>
    <rPh sb="0" eb="2">
      <t>センタク</t>
    </rPh>
    <phoneticPr fontId="3"/>
  </si>
  <si>
    <t>令和６年４月</t>
    <rPh sb="0" eb="2">
      <t>レイワ</t>
    </rPh>
    <rPh sb="3" eb="4">
      <t>ネン</t>
    </rPh>
    <rPh sb="5" eb="6">
      <t>ガツ</t>
    </rPh>
    <phoneticPr fontId="3"/>
  </si>
  <si>
    <t>令和６年５月</t>
    <rPh sb="0" eb="2">
      <t>レイワ</t>
    </rPh>
    <rPh sb="3" eb="4">
      <t>ネン</t>
    </rPh>
    <rPh sb="5" eb="6">
      <t>ガツ</t>
    </rPh>
    <phoneticPr fontId="3"/>
  </si>
  <si>
    <t>令和６年６月</t>
    <rPh sb="0" eb="2">
      <t>レイワ</t>
    </rPh>
    <rPh sb="3" eb="4">
      <t>ネン</t>
    </rPh>
    <rPh sb="5" eb="6">
      <t>ガツ</t>
    </rPh>
    <phoneticPr fontId="3"/>
  </si>
  <si>
    <t>令和６年７月</t>
    <rPh sb="0" eb="2">
      <t>レイワ</t>
    </rPh>
    <rPh sb="3" eb="4">
      <t>ネン</t>
    </rPh>
    <rPh sb="5" eb="6">
      <t>ガツ</t>
    </rPh>
    <phoneticPr fontId="3"/>
  </si>
  <si>
    <t>令和６年８月</t>
    <rPh sb="0" eb="2">
      <t>レイワ</t>
    </rPh>
    <rPh sb="3" eb="4">
      <t>ネン</t>
    </rPh>
    <rPh sb="5" eb="6">
      <t>ガツ</t>
    </rPh>
    <phoneticPr fontId="3"/>
  </si>
  <si>
    <t>令和６年９月</t>
    <rPh sb="0" eb="2">
      <t>レイワ</t>
    </rPh>
    <rPh sb="3" eb="4">
      <t>ネン</t>
    </rPh>
    <rPh sb="5" eb="6">
      <t>ガツ</t>
    </rPh>
    <phoneticPr fontId="3"/>
  </si>
  <si>
    <t>令和６年１０月</t>
    <rPh sb="0" eb="2">
      <t>レイワ</t>
    </rPh>
    <rPh sb="3" eb="4">
      <t>ネン</t>
    </rPh>
    <rPh sb="6" eb="7">
      <t>ガツ</t>
    </rPh>
    <phoneticPr fontId="3"/>
  </si>
  <si>
    <t>令和６年１１月</t>
    <rPh sb="0" eb="2">
      <t>レイワ</t>
    </rPh>
    <rPh sb="3" eb="4">
      <t>ネン</t>
    </rPh>
    <rPh sb="6" eb="7">
      <t>ガツ</t>
    </rPh>
    <phoneticPr fontId="3"/>
  </si>
  <si>
    <t>令和６年１２月</t>
    <rPh sb="0" eb="2">
      <t>レイワ</t>
    </rPh>
    <rPh sb="3" eb="4">
      <t>ネン</t>
    </rPh>
    <rPh sb="6" eb="7">
      <t>ガツ</t>
    </rPh>
    <phoneticPr fontId="3"/>
  </si>
  <si>
    <t>令和７年１月</t>
    <rPh sb="0" eb="2">
      <t>レイワ</t>
    </rPh>
    <rPh sb="3" eb="4">
      <t>ネン</t>
    </rPh>
    <rPh sb="5" eb="6">
      <t>ガツ</t>
    </rPh>
    <phoneticPr fontId="3"/>
  </si>
  <si>
    <t>令和７年２月</t>
    <rPh sb="0" eb="2">
      <t>レイワ</t>
    </rPh>
    <rPh sb="3" eb="4">
      <t>ネン</t>
    </rPh>
    <rPh sb="5" eb="6">
      <t>ガツ</t>
    </rPh>
    <phoneticPr fontId="3"/>
  </si>
  <si>
    <t>令和７年３月</t>
    <rPh sb="0" eb="2">
      <t>レイワ</t>
    </rPh>
    <rPh sb="3" eb="4">
      <t>ネン</t>
    </rPh>
    <rPh sb="5" eb="6">
      <t>ガツ</t>
    </rPh>
    <phoneticPr fontId="3"/>
  </si>
  <si>
    <t>電源種別</t>
    <rPh sb="0" eb="2">
      <t>デンゲン</t>
    </rPh>
    <rPh sb="2" eb="4">
      <t>シュベツ</t>
    </rPh>
    <phoneticPr fontId="3"/>
  </si>
  <si>
    <t>機器①</t>
    <rPh sb="0" eb="2">
      <t>キキ</t>
    </rPh>
    <phoneticPr fontId="3"/>
  </si>
  <si>
    <t>機器②</t>
    <rPh sb="0" eb="2">
      <t>キキ</t>
    </rPh>
    <phoneticPr fontId="3"/>
  </si>
  <si>
    <t>機器③</t>
    <rPh sb="0" eb="2">
      <t>キキ</t>
    </rPh>
    <phoneticPr fontId="3"/>
  </si>
  <si>
    <t>機器④</t>
    <rPh sb="0" eb="2">
      <t>キキ</t>
    </rPh>
    <phoneticPr fontId="3"/>
  </si>
  <si>
    <t>（１）既にBCPを策定している</t>
    <rPh sb="3" eb="4">
      <t>スデ</t>
    </rPh>
    <rPh sb="9" eb="11">
      <t>サクテイ</t>
    </rPh>
    <phoneticPr fontId="3"/>
  </si>
  <si>
    <t>（７）外部給電器＋外部電源接続切替盤</t>
  </si>
  <si>
    <t>（８）車両接続型電源＋外部電源接続切替盤</t>
  </si>
  <si>
    <t>左枠に申請する「機器種別」を選択してください。</t>
    <rPh sb="0" eb="1">
      <t>ヒダリ</t>
    </rPh>
    <rPh sb="1" eb="2">
      <t>ワク</t>
    </rPh>
    <rPh sb="3" eb="5">
      <t>シンセイ</t>
    </rPh>
    <rPh sb="8" eb="10">
      <t>キキ</t>
    </rPh>
    <rPh sb="10" eb="12">
      <t>シュベツ</t>
    </rPh>
    <rPh sb="14" eb="16">
      <t>センタク</t>
    </rPh>
    <phoneticPr fontId="3"/>
  </si>
  <si>
    <t>合計（対象経費実支出（予定）額）</t>
    <phoneticPr fontId="3"/>
  </si>
  <si>
    <t>所要額積算内訳書</t>
    <phoneticPr fontId="3"/>
  </si>
  <si>
    <t>様式第１号（１）</t>
    <rPh sb="0" eb="2">
      <t>ヨウシキ</t>
    </rPh>
    <rPh sb="2" eb="3">
      <t>ダイ</t>
    </rPh>
    <phoneticPr fontId="3"/>
  </si>
  <si>
    <t>サービス系統</t>
    <rPh sb="4" eb="6">
      <t>ケイトウ</t>
    </rPh>
    <phoneticPr fontId="4"/>
  </si>
  <si>
    <t>サービス種別</t>
    <rPh sb="4" eb="6">
      <t>シュベツ</t>
    </rPh>
    <phoneticPr fontId="3"/>
  </si>
  <si>
    <t>（２）BCPは未策定であるが、実績報告までには策定する予定</t>
    <rPh sb="7" eb="8">
      <t>ミ</t>
    </rPh>
    <rPh sb="8" eb="10">
      <t>サクテイ</t>
    </rPh>
    <rPh sb="15" eb="19">
      <t>ジッセキホウコク</t>
    </rPh>
    <rPh sb="23" eb="25">
      <t>サクテイ</t>
    </rPh>
    <rPh sb="27" eb="29">
      <t>ヨテイ</t>
    </rPh>
    <phoneticPr fontId="3"/>
  </si>
  <si>
    <t>令和　　年　　月　　日</t>
    <rPh sb="0" eb="2">
      <t>レイワ</t>
    </rPh>
    <rPh sb="4" eb="5">
      <t>ネン</t>
    </rPh>
    <rPh sb="7" eb="8">
      <t>ガツ</t>
    </rPh>
    <rPh sb="10" eb="11">
      <t>ニチ</t>
    </rPh>
    <phoneticPr fontId="3"/>
  </si>
  <si>
    <t>様式第１号（２）　誓約書</t>
    <rPh sb="0" eb="2">
      <t>ヨウシキ</t>
    </rPh>
    <rPh sb="9" eb="12">
      <t>セイヤクショ</t>
    </rPh>
    <phoneticPr fontId="3"/>
  </si>
  <si>
    <t>参考様式　　　　　歳入歳出予算書抄本</t>
    <rPh sb="0" eb="4">
      <t>サンコウヨウシキ</t>
    </rPh>
    <rPh sb="9" eb="11">
      <t>サイニュウ</t>
    </rPh>
    <rPh sb="11" eb="13">
      <t>サイシュツ</t>
    </rPh>
    <rPh sb="13" eb="15">
      <t>ヨサン</t>
    </rPh>
    <phoneticPr fontId="3"/>
  </si>
  <si>
    <t>合計額</t>
    <rPh sb="0" eb="2">
      <t>ゴウケイ</t>
    </rPh>
    <rPh sb="2" eb="3">
      <t>ガク</t>
    </rPh>
    <phoneticPr fontId="3"/>
  </si>
  <si>
    <t>ＢＣＰ</t>
    <phoneticPr fontId="3"/>
  </si>
  <si>
    <t>都使用①</t>
    <rPh sb="0" eb="1">
      <t>ト</t>
    </rPh>
    <rPh sb="1" eb="3">
      <t>シヨウ</t>
    </rPh>
    <phoneticPr fontId="3"/>
  </si>
  <si>
    <t>都使用②</t>
    <rPh sb="0" eb="1">
      <t>ト</t>
    </rPh>
    <rPh sb="1" eb="3">
      <t>シヨウ</t>
    </rPh>
    <phoneticPr fontId="3"/>
  </si>
  <si>
    <t>別記様式第１号</t>
    <rPh sb="0" eb="2">
      <t>ベッキ</t>
    </rPh>
    <rPh sb="2" eb="4">
      <t>ヨウシキ</t>
    </rPh>
    <rPh sb="4" eb="5">
      <t>ダイ</t>
    </rPh>
    <phoneticPr fontId="3"/>
  </si>
  <si>
    <t>基本情報シート</t>
    <rPh sb="0" eb="2">
      <t>キホン</t>
    </rPh>
    <rPh sb="2" eb="4">
      <t>ジョウホウ</t>
    </rPh>
    <phoneticPr fontId="3"/>
  </si>
  <si>
    <t>CとDを比較して少ない額</t>
    <rPh sb="4" eb="6">
      <t>ヒカク</t>
    </rPh>
    <rPh sb="8" eb="9">
      <t>スク</t>
    </rPh>
    <rPh sb="11" eb="12">
      <t>ガク</t>
    </rPh>
    <phoneticPr fontId="3"/>
  </si>
  <si>
    <t>E</t>
    <phoneticPr fontId="3"/>
  </si>
  <si>
    <t>F</t>
    <phoneticPr fontId="3"/>
  </si>
  <si>
    <t>G</t>
    <phoneticPr fontId="3"/>
  </si>
  <si>
    <t>H</t>
    <phoneticPr fontId="3"/>
  </si>
  <si>
    <r>
      <t xml:space="preserve">E×F
</t>
    </r>
    <r>
      <rPr>
        <sz val="8"/>
        <rFont val="ＭＳ 明朝"/>
        <family val="1"/>
        <charset val="128"/>
      </rPr>
      <t>（1,000円未満切り捨て）</t>
    </r>
    <phoneticPr fontId="3"/>
  </si>
  <si>
    <r>
      <rPr>
        <sz val="12"/>
        <rFont val="ＭＳ 明朝"/>
        <family val="1"/>
        <charset val="128"/>
      </rPr>
      <t>（参考）</t>
    </r>
    <r>
      <rPr>
        <sz val="14"/>
        <rFont val="ＭＳ 明朝"/>
        <family val="1"/>
        <charset val="128"/>
      </rPr>
      <t xml:space="preserve">
自己資本額</t>
    </r>
    <rPh sb="1" eb="3">
      <t>サンコウ</t>
    </rPh>
    <rPh sb="5" eb="7">
      <t>ジコ</t>
    </rPh>
    <rPh sb="7" eb="9">
      <t>シホン</t>
    </rPh>
    <rPh sb="9" eb="10">
      <t>ガク</t>
    </rPh>
    <phoneticPr fontId="3"/>
  </si>
  <si>
    <t>別記様式第２号</t>
    <rPh sb="0" eb="2">
      <t>ベッキ</t>
    </rPh>
    <rPh sb="2" eb="4">
      <t>ヨウシキ</t>
    </rPh>
    <rPh sb="4" eb="5">
      <t>ダイ</t>
    </rPh>
    <phoneticPr fontId="3"/>
  </si>
  <si>
    <t>別記様式第３号</t>
    <rPh sb="0" eb="2">
      <t>ベッキ</t>
    </rPh>
    <rPh sb="2" eb="4">
      <t>ヨウシキ</t>
    </rPh>
    <rPh sb="4" eb="5">
      <t>ダイ</t>
    </rPh>
    <phoneticPr fontId="3"/>
  </si>
  <si>
    <t>別記様式第４号</t>
    <rPh sb="0" eb="2">
      <t>ベッキ</t>
    </rPh>
    <rPh sb="2" eb="4">
      <t>ヨウシキ</t>
    </rPh>
    <rPh sb="4" eb="5">
      <t>ダイ</t>
    </rPh>
    <phoneticPr fontId="3"/>
  </si>
  <si>
    <t>整備促進事業補助金変更交付申請書</t>
    <rPh sb="9" eb="11">
      <t>ヘンコウ</t>
    </rPh>
    <rPh sb="11" eb="13">
      <t>コウフ</t>
    </rPh>
    <rPh sb="13" eb="15">
      <t>シンセイ</t>
    </rPh>
    <rPh sb="15" eb="16">
      <t>ショ</t>
    </rPh>
    <phoneticPr fontId="3"/>
  </si>
  <si>
    <t>変更申請額</t>
    <rPh sb="0" eb="2">
      <t>ヘンコウ</t>
    </rPh>
    <rPh sb="2" eb="4">
      <t>シンセイ</t>
    </rPh>
    <rPh sb="4" eb="5">
      <t>ガク</t>
    </rPh>
    <phoneticPr fontId="3"/>
  </si>
  <si>
    <t>３</t>
    <phoneticPr fontId="3"/>
  </si>
  <si>
    <t>当初決定額</t>
    <rPh sb="0" eb="2">
      <t>トウショ</t>
    </rPh>
    <rPh sb="2" eb="4">
      <t>ケッテイ</t>
    </rPh>
    <rPh sb="4" eb="5">
      <t>ガク</t>
    </rPh>
    <phoneticPr fontId="3"/>
  </si>
  <si>
    <t>金</t>
    <rPh sb="0" eb="1">
      <t>キン</t>
    </rPh>
    <phoneticPr fontId="3"/>
  </si>
  <si>
    <t>実績額</t>
    <rPh sb="0" eb="2">
      <t>ジッセキ</t>
    </rPh>
    <rPh sb="2" eb="3">
      <t>ガク</t>
    </rPh>
    <phoneticPr fontId="3"/>
  </si>
  <si>
    <t>委　　任　　状</t>
    <rPh sb="0" eb="1">
      <t>イ</t>
    </rPh>
    <rPh sb="3" eb="4">
      <t>ニン</t>
    </rPh>
    <rPh sb="6" eb="7">
      <t>ジョウ</t>
    </rPh>
    <phoneticPr fontId="3"/>
  </si>
  <si>
    <t>令和　　　年　　　月　　　日　　　</t>
    <rPh sb="0" eb="1">
      <t>レイ</t>
    </rPh>
    <rPh sb="1" eb="2">
      <t>ワ</t>
    </rPh>
    <rPh sb="5" eb="6">
      <t>ネン</t>
    </rPh>
    <rPh sb="9" eb="10">
      <t>ツキ</t>
    </rPh>
    <rPh sb="13" eb="14">
      <t>ニチ</t>
    </rPh>
    <phoneticPr fontId="3"/>
  </si>
  <si>
    <t>　東京都知事　殿</t>
    <rPh sb="1" eb="4">
      <t>トウキョウト</t>
    </rPh>
    <rPh sb="4" eb="6">
      <t>チジ</t>
    </rPh>
    <rPh sb="7" eb="8">
      <t>ドノ</t>
    </rPh>
    <phoneticPr fontId="3"/>
  </si>
  <si>
    <t>　　　　　　　　　　　　　　　　　　　　　　　　　　　　　委任者</t>
    <rPh sb="29" eb="32">
      <t>イニンシャ</t>
    </rPh>
    <phoneticPr fontId="3"/>
  </si>
  <si>
    <t>　　　　　　　　　　　　　　　　　　　　　　　　　　　　　　　住所</t>
    <rPh sb="31" eb="33">
      <t>ジュウショ</t>
    </rPh>
    <phoneticPr fontId="3"/>
  </si>
  <si>
    <t>　   　但し、年度に属する出納整理期間を含む。</t>
    <rPh sb="18" eb="20">
      <t>キカン</t>
    </rPh>
    <phoneticPr fontId="3"/>
  </si>
  <si>
    <t>　受任者</t>
    <rPh sb="1" eb="3">
      <t>ジュニン</t>
    </rPh>
    <rPh sb="3" eb="4">
      <t>シャ</t>
    </rPh>
    <phoneticPr fontId="3"/>
  </si>
  <si>
    <t>　　　　住所</t>
    <rPh sb="4" eb="6">
      <t>ジュウショ</t>
    </rPh>
    <phoneticPr fontId="3"/>
  </si>
  <si>
    <t>　　　　氏名</t>
    <rPh sb="4" eb="6">
      <t>シメイ</t>
    </rPh>
    <phoneticPr fontId="3"/>
  </si>
  <si>
    <t>　受任者使用印鑑（代理人印）</t>
    <rPh sb="1" eb="3">
      <t>ジュニン</t>
    </rPh>
    <rPh sb="3" eb="4">
      <t>シャ</t>
    </rPh>
    <rPh sb="4" eb="6">
      <t>シヨウ</t>
    </rPh>
    <rPh sb="6" eb="8">
      <t>インカン</t>
    </rPh>
    <rPh sb="9" eb="12">
      <t>ダイリニン</t>
    </rPh>
    <rPh sb="12" eb="13">
      <t>イン</t>
    </rPh>
    <phoneticPr fontId="3"/>
  </si>
  <si>
    <t>整備促進事業補助金実績報告書</t>
    <rPh sb="9" eb="13">
      <t>ジッセキホウコク</t>
    </rPh>
    <rPh sb="13" eb="14">
      <t>ショ</t>
    </rPh>
    <phoneticPr fontId="3"/>
  </si>
  <si>
    <t>参考様式　　　　　歳入歳出決算書抄本</t>
    <rPh sb="0" eb="4">
      <t>サンコウヨウシキ</t>
    </rPh>
    <rPh sb="9" eb="11">
      <t>サイニュウ</t>
    </rPh>
    <rPh sb="11" eb="13">
      <t>サイシュツ</t>
    </rPh>
    <rPh sb="13" eb="15">
      <t>ケッサン</t>
    </rPh>
    <rPh sb="15" eb="16">
      <t>ショ</t>
    </rPh>
    <phoneticPr fontId="3"/>
  </si>
  <si>
    <t>変更歳入歳出予算書抄本</t>
    <rPh sb="0" eb="2">
      <t>ヘンコウ</t>
    </rPh>
    <rPh sb="2" eb="4">
      <t>サイニュウ</t>
    </rPh>
    <rPh sb="4" eb="6">
      <t>サイシュツ</t>
    </rPh>
    <rPh sb="6" eb="8">
      <t>ヨサン</t>
    </rPh>
    <rPh sb="8" eb="9">
      <t>ショ</t>
    </rPh>
    <rPh sb="9" eb="11">
      <t>ショウホン</t>
    </rPh>
    <phoneticPr fontId="3"/>
  </si>
  <si>
    <t>変更所要額調書</t>
    <rPh sb="0" eb="2">
      <t>ヘンコウ</t>
    </rPh>
    <phoneticPr fontId="3"/>
  </si>
  <si>
    <t>変更所要額積算内訳書</t>
    <rPh sb="0" eb="2">
      <t>ヘンコウ</t>
    </rPh>
    <phoneticPr fontId="3"/>
  </si>
  <si>
    <t>実績額調書</t>
    <rPh sb="0" eb="2">
      <t>ジッセキ</t>
    </rPh>
    <phoneticPr fontId="3"/>
  </si>
  <si>
    <t>実績額積算内訳書</t>
    <rPh sb="0" eb="2">
      <t>ジッセキ</t>
    </rPh>
    <phoneticPr fontId="3"/>
  </si>
  <si>
    <t>様式第３号（１）</t>
    <rPh sb="0" eb="2">
      <t>ヨウシキ</t>
    </rPh>
    <rPh sb="2" eb="3">
      <t>ダイ</t>
    </rPh>
    <phoneticPr fontId="3"/>
  </si>
  <si>
    <t>提出者</t>
    <rPh sb="0" eb="2">
      <t>テイシュツ</t>
    </rPh>
    <rPh sb="2" eb="3">
      <t>シャ</t>
    </rPh>
    <phoneticPr fontId="3"/>
  </si>
  <si>
    <t>整備促進事業補助金請求書</t>
    <rPh sb="9" eb="12">
      <t>セイキュウショ</t>
    </rPh>
    <phoneticPr fontId="3"/>
  </si>
  <si>
    <t>請求額</t>
    <rPh sb="0" eb="2">
      <t>セイキュウ</t>
    </rPh>
    <rPh sb="2" eb="3">
      <t>ガク</t>
    </rPh>
    <phoneticPr fontId="3"/>
  </si>
  <si>
    <t>　社会福祉施設等への非常用電源等の整備促進事業補助金交付要綱第16条に基づき、下記のとおり請求いたします。</t>
    <rPh sb="30" eb="31">
      <t>ダイ</t>
    </rPh>
    <rPh sb="33" eb="34">
      <t>ジョウ</t>
    </rPh>
    <rPh sb="35" eb="36">
      <t>モト</t>
    </rPh>
    <rPh sb="39" eb="41">
      <t>カキ</t>
    </rPh>
    <rPh sb="45" eb="47">
      <t>セイキュウ</t>
    </rPh>
    <phoneticPr fontId="3"/>
  </si>
  <si>
    <t>施設名等</t>
    <rPh sb="0" eb="2">
      <t>シセツ</t>
    </rPh>
    <rPh sb="2" eb="3">
      <t>メイ</t>
    </rPh>
    <rPh sb="3" eb="4">
      <t>トウ</t>
    </rPh>
    <phoneticPr fontId="3"/>
  </si>
  <si>
    <t>第１号様式</t>
    <phoneticPr fontId="32"/>
  </si>
  <si>
    <t>支払金口座振替依頼書</t>
    <phoneticPr fontId="32"/>
  </si>
  <si>
    <t>（　新 規　・　変 更 用　）</t>
    <phoneticPr fontId="32"/>
  </si>
  <si>
    <t>令和　　年　　月　　日</t>
    <phoneticPr fontId="32"/>
  </si>
  <si>
    <t>東京都知事　殿</t>
    <phoneticPr fontId="32"/>
  </si>
  <si>
    <t>　東京都から私に支払われる令和</t>
    <phoneticPr fontId="32"/>
  </si>
  <si>
    <t>を希望します。ついては、今後下記の口座に口座振替の方法をもって振り込んでください。</t>
    <phoneticPr fontId="32"/>
  </si>
  <si>
    <t>住　所</t>
    <phoneticPr fontId="32"/>
  </si>
  <si>
    <t>依頼人</t>
    <phoneticPr fontId="32"/>
  </si>
  <si>
    <t>（連絡先電話番号</t>
    <rPh sb="1" eb="4">
      <t>レンラクサキ</t>
    </rPh>
    <rPh sb="4" eb="6">
      <t>デンワ</t>
    </rPh>
    <rPh sb="6" eb="8">
      <t>バンゴウ</t>
    </rPh>
    <phoneticPr fontId="32"/>
  </si>
  <si>
    <t>）</t>
    <phoneticPr fontId="32"/>
  </si>
  <si>
    <t>氏　名</t>
    <rPh sb="0" eb="1">
      <t>ウジ</t>
    </rPh>
    <rPh sb="2" eb="3">
      <t>ナ</t>
    </rPh>
    <phoneticPr fontId="32"/>
  </si>
  <si>
    <t>　(法人の場合は、法人名及び代表者職・氏名)</t>
    <phoneticPr fontId="32"/>
  </si>
  <si>
    <t>振込先金融機関名</t>
    <phoneticPr fontId="32"/>
  </si>
  <si>
    <t>本・支店名</t>
    <rPh sb="0" eb="1">
      <t>ホン</t>
    </rPh>
    <rPh sb="2" eb="4">
      <t>シテン</t>
    </rPh>
    <rPh sb="4" eb="5">
      <t>メイ</t>
    </rPh>
    <phoneticPr fontId="32"/>
  </si>
  <si>
    <t>金融機関・支店コード</t>
    <rPh sb="0" eb="4">
      <t>キンユウキカン</t>
    </rPh>
    <rPh sb="5" eb="7">
      <t>シテン</t>
    </rPh>
    <phoneticPr fontId="32"/>
  </si>
  <si>
    <t>種目</t>
    <rPh sb="0" eb="2">
      <t>シュモク</t>
    </rPh>
    <phoneticPr fontId="32"/>
  </si>
  <si>
    <t>口座番号（右詰めで記入）</t>
    <rPh sb="0" eb="2">
      <t>コウザ</t>
    </rPh>
    <rPh sb="2" eb="4">
      <t>バンゴウ</t>
    </rPh>
    <rPh sb="5" eb="6">
      <t>ミギ</t>
    </rPh>
    <rPh sb="6" eb="7">
      <t>ヅ</t>
    </rPh>
    <rPh sb="9" eb="11">
      <t>キニュウ</t>
    </rPh>
    <phoneticPr fontId="32"/>
  </si>
  <si>
    <t>銀行</t>
  </si>
  <si>
    <t>支店</t>
  </si>
  <si>
    <t>口座名義人（半角カタカナまたは半角記号）　　３０文字まで</t>
    <rPh sb="6" eb="8">
      <t>ハンカク</t>
    </rPh>
    <rPh sb="15" eb="17">
      <t>ハンカク</t>
    </rPh>
    <rPh sb="17" eb="19">
      <t>キゴウ</t>
    </rPh>
    <phoneticPr fontId="32"/>
  </si>
  <si>
    <t>ご注意</t>
    <rPh sb="1" eb="3">
      <t>チュウイ</t>
    </rPh>
    <phoneticPr fontId="32"/>
  </si>
  <si>
    <t>１　新規・変更の該当する部分を○で囲んでください。</t>
    <phoneticPr fontId="32"/>
  </si>
  <si>
    <t>２　振込先の口座は依頼人ご本人の口座に限ります。（法人の場合は当該法人の口座に限ります。）</t>
    <phoneticPr fontId="32"/>
  </si>
  <si>
    <t>３　変更の場合は変更箇所のみご記入ください。</t>
    <phoneticPr fontId="32"/>
  </si>
  <si>
    <t>対象経費
変更実支出
（予定）額</t>
    <rPh sb="0" eb="2">
      <t>タイショウ</t>
    </rPh>
    <rPh sb="2" eb="4">
      <t>ケイヒ</t>
    </rPh>
    <rPh sb="5" eb="7">
      <t>ヘンコウ</t>
    </rPh>
    <rPh sb="7" eb="8">
      <t>ジツ</t>
    </rPh>
    <rPh sb="8" eb="10">
      <t>シシュツ</t>
    </rPh>
    <rPh sb="12" eb="14">
      <t>ヨテイ</t>
    </rPh>
    <rPh sb="15" eb="16">
      <t>ガク</t>
    </rPh>
    <phoneticPr fontId="3"/>
  </si>
  <si>
    <t>変更選定額</t>
    <rPh sb="0" eb="2">
      <t>ヘンコウ</t>
    </rPh>
    <rPh sb="2" eb="4">
      <t>センテイ</t>
    </rPh>
    <rPh sb="4" eb="5">
      <t>ガク</t>
    </rPh>
    <phoneticPr fontId="3"/>
  </si>
  <si>
    <t>当初交付決定額</t>
    <rPh sb="0" eb="2">
      <t>トウショ</t>
    </rPh>
    <rPh sb="2" eb="4">
      <t>コウフ</t>
    </rPh>
    <rPh sb="4" eb="6">
      <t>ケッテイ</t>
    </rPh>
    <rPh sb="6" eb="7">
      <t>ガク</t>
    </rPh>
    <phoneticPr fontId="3"/>
  </si>
  <si>
    <t>内容（メーカー名、機器の名称等）</t>
    <rPh sb="7" eb="8">
      <t>メイ</t>
    </rPh>
    <phoneticPr fontId="3"/>
  </si>
  <si>
    <t>対象経費
実支出額</t>
    <rPh sb="0" eb="2">
      <t>タイショウ</t>
    </rPh>
    <rPh sb="2" eb="4">
      <t>ケイヒ</t>
    </rPh>
    <rPh sb="5" eb="6">
      <t>ジツ</t>
    </rPh>
    <rPh sb="6" eb="8">
      <t>シシュツ</t>
    </rPh>
    <rPh sb="8" eb="9">
      <t>ガク</t>
    </rPh>
    <phoneticPr fontId="3"/>
  </si>
  <si>
    <r>
      <t>　補助金実績報告する事項について、</t>
    </r>
    <r>
      <rPr>
        <u/>
        <sz val="14"/>
        <rFont val="ＭＳ 明朝"/>
        <family val="1"/>
        <charset val="128"/>
      </rPr>
      <t>必ず下記内訳書に記入するとともに納品書や領収書等の写しを添付</t>
    </r>
    <r>
      <rPr>
        <sz val="14"/>
        <rFont val="ＭＳ 明朝"/>
        <family val="1"/>
        <charset val="128"/>
      </rPr>
      <t>し、補助対象経費の内容について具体的にわかるようにすること。</t>
    </r>
    <rPh sb="4" eb="8">
      <t>ジッセキホウコク</t>
    </rPh>
    <rPh sb="33" eb="35">
      <t>ノウヒン</t>
    </rPh>
    <rPh sb="37" eb="39">
      <t>リョウシュウ</t>
    </rPh>
    <phoneticPr fontId="3"/>
  </si>
  <si>
    <t>左枠に実績報告する「機器種別」を選択してください。</t>
    <rPh sb="0" eb="1">
      <t>ヒダリ</t>
    </rPh>
    <rPh sb="1" eb="2">
      <t>ワク</t>
    </rPh>
    <rPh sb="3" eb="5">
      <t>ジッセキ</t>
    </rPh>
    <rPh sb="5" eb="7">
      <t>ホウコク</t>
    </rPh>
    <rPh sb="10" eb="12">
      <t>キキ</t>
    </rPh>
    <rPh sb="12" eb="14">
      <t>シュベツ</t>
    </rPh>
    <rPh sb="16" eb="18">
      <t>センタク</t>
    </rPh>
    <phoneticPr fontId="3"/>
  </si>
  <si>
    <t>本体の機器費及び設置に係った工事費（消費税及び地方消費税を除く。）</t>
    <phoneticPr fontId="3"/>
  </si>
  <si>
    <t>本体の購入に要した費用（消費税及び地方消費税は除く。）</t>
    <phoneticPr fontId="3"/>
  </si>
  <si>
    <t>（１）既にBCPを策定した（別添のとおり）</t>
    <rPh sb="3" eb="4">
      <t>スデ</t>
    </rPh>
    <rPh sb="9" eb="11">
      <t>サクテイ</t>
    </rPh>
    <rPh sb="14" eb="16">
      <t>ベッテン</t>
    </rPh>
    <phoneticPr fontId="3"/>
  </si>
  <si>
    <t>支出額（円）</t>
    <rPh sb="0" eb="2">
      <t>シシュツ</t>
    </rPh>
    <rPh sb="2" eb="3">
      <t>ガク</t>
    </rPh>
    <rPh sb="4" eb="5">
      <t>エン</t>
    </rPh>
    <phoneticPr fontId="3"/>
  </si>
  <si>
    <t>交付決定額</t>
    <rPh sb="0" eb="2">
      <t>コウフ</t>
    </rPh>
    <rPh sb="2" eb="4">
      <t>ケッテイ</t>
    </rPh>
    <rPh sb="4" eb="5">
      <t>ガク</t>
    </rPh>
    <phoneticPr fontId="3"/>
  </si>
  <si>
    <t>交付決定額</t>
    <rPh sb="0" eb="2">
      <t>コウフ</t>
    </rPh>
    <rPh sb="2" eb="4">
      <t>ケッテイ</t>
    </rPh>
    <rPh sb="4" eb="5">
      <t>ガク</t>
    </rPh>
    <phoneticPr fontId="3"/>
  </si>
  <si>
    <t>歳入歳出決算書抄本</t>
    <rPh sb="0" eb="2">
      <t>サイニュウ</t>
    </rPh>
    <rPh sb="2" eb="4">
      <t>サイシュツ</t>
    </rPh>
    <rPh sb="4" eb="6">
      <t>ケッサン</t>
    </rPh>
    <rPh sb="6" eb="7">
      <t>ショ</t>
    </rPh>
    <rPh sb="7" eb="9">
      <t>ショウホン</t>
    </rPh>
    <phoneticPr fontId="3"/>
  </si>
  <si>
    <t>合計（対象経費実支出額）</t>
    <phoneticPr fontId="3"/>
  </si>
  <si>
    <t>年度社会福祉施設等への非常用電源等整備促進事業補助金は口座振替により受領すること</t>
    <phoneticPr fontId="32"/>
  </si>
  <si>
    <t>合計（対象経費変更実支出（予定）額）</t>
    <rPh sb="7" eb="9">
      <t>ヘンコウ</t>
    </rPh>
    <phoneticPr fontId="3"/>
  </si>
  <si>
    <r>
      <t>　補助金変更交付申請する事項について、</t>
    </r>
    <r>
      <rPr>
        <u/>
        <sz val="14"/>
        <rFont val="ＭＳ 明朝"/>
        <family val="1"/>
        <charset val="128"/>
      </rPr>
      <t>必ず下記内訳書に記入するとともに見積書や契約書等の写しを添付</t>
    </r>
    <r>
      <rPr>
        <sz val="14"/>
        <rFont val="ＭＳ 明朝"/>
        <family val="1"/>
        <charset val="128"/>
      </rPr>
      <t>し、補助対象経費の内容について具体的にわかるようにすること。</t>
    </r>
    <rPh sb="4" eb="6">
      <t>ヘンコウ</t>
    </rPh>
    <phoneticPr fontId="3"/>
  </si>
  <si>
    <t>　　　　　　　　　　　　　　　　　　　　　　　　　　　　　　　職・氏名</t>
    <rPh sb="31" eb="32">
      <t>ショク</t>
    </rPh>
    <rPh sb="33" eb="35">
      <t>シメイ</t>
    </rPh>
    <phoneticPr fontId="3"/>
  </si>
  <si>
    <t>　事業補助金についての受領に関する権限を委任します。</t>
    <phoneticPr fontId="3"/>
  </si>
  <si>
    <t>　委任期間：　　申請日から令和７年３月３１日まで。</t>
    <rPh sb="1" eb="3">
      <t>イニン</t>
    </rPh>
    <rPh sb="3" eb="5">
      <t>キカン</t>
    </rPh>
    <rPh sb="8" eb="10">
      <t>シンセイ</t>
    </rPh>
    <rPh sb="10" eb="11">
      <t>ビ</t>
    </rPh>
    <rPh sb="13" eb="14">
      <t>レイ</t>
    </rPh>
    <rPh sb="14" eb="15">
      <t>ワ</t>
    </rPh>
    <rPh sb="16" eb="17">
      <t>ネン</t>
    </rPh>
    <rPh sb="18" eb="19">
      <t>ガツ</t>
    </rPh>
    <rPh sb="21" eb="22">
      <t>ニチ</t>
    </rPh>
    <phoneticPr fontId="3"/>
  </si>
  <si>
    <t>　　私は、下記の者を代理人と定め、令和６年度社会福祉施設等への非常用電源等整備促進</t>
    <rPh sb="2" eb="3">
      <t>ワタシ</t>
    </rPh>
    <phoneticPr fontId="3"/>
  </si>
  <si>
    <t>※該当する施設等のみ入力</t>
    <rPh sb="1" eb="3">
      <t>ガイトウ</t>
    </rPh>
    <rPh sb="5" eb="7">
      <t>シセツ</t>
    </rPh>
    <rPh sb="7" eb="8">
      <t>トウ</t>
    </rPh>
    <rPh sb="10" eb="12">
      <t>ニュウリョク</t>
    </rPh>
    <phoneticPr fontId="3"/>
  </si>
  <si>
    <t>施設等名称</t>
    <rPh sb="0" eb="2">
      <t>シセツ</t>
    </rPh>
    <rPh sb="2" eb="3">
      <t>トウ</t>
    </rPh>
    <rPh sb="3" eb="5">
      <t>メイショウ</t>
    </rPh>
    <phoneticPr fontId="3"/>
  </si>
  <si>
    <t>施設等名称：</t>
    <rPh sb="0" eb="2">
      <t>シセツ</t>
    </rPh>
    <rPh sb="2" eb="3">
      <t>トウ</t>
    </rPh>
    <rPh sb="3" eb="5">
      <t>メイショウ</t>
    </rPh>
    <phoneticPr fontId="3"/>
  </si>
  <si>
    <t>施設等名称</t>
    <phoneticPr fontId="3"/>
  </si>
  <si>
    <t>※（１）～（８）のうちいずれか１つ、以下にて選択してください。</t>
    <rPh sb="18" eb="20">
      <t>イカ</t>
    </rPh>
    <rPh sb="22" eb="24">
      <t>センタク</t>
    </rPh>
    <phoneticPr fontId="3"/>
  </si>
  <si>
    <r>
      <t xml:space="preserve">E×F 
</t>
    </r>
    <r>
      <rPr>
        <sz val="10"/>
        <rFont val="ＭＳ 明朝"/>
        <family val="1"/>
        <charset val="128"/>
      </rPr>
      <t>（交付決定額を上限）</t>
    </r>
    <r>
      <rPr>
        <sz val="14"/>
        <rFont val="ＭＳ 明朝"/>
        <family val="1"/>
        <charset val="128"/>
      </rPr>
      <t xml:space="preserve">
</t>
    </r>
    <r>
      <rPr>
        <sz val="8"/>
        <rFont val="ＭＳ 明朝"/>
        <family val="1"/>
        <charset val="128"/>
      </rPr>
      <t>（1,000円未満切り捨て）</t>
    </r>
    <rPh sb="6" eb="8">
      <t>コウフ</t>
    </rPh>
    <rPh sb="8" eb="10">
      <t>ケッテイ</t>
    </rPh>
    <rPh sb="10" eb="11">
      <t>ガク</t>
    </rPh>
    <rPh sb="12" eb="14">
      <t>ジョウゲン</t>
    </rPh>
    <phoneticPr fontId="3"/>
  </si>
  <si>
    <t>(</t>
    <phoneticPr fontId="3"/>
  </si>
  <si>
    <t>)</t>
    <phoneticPr fontId="3"/>
  </si>
  <si>
    <t>゛</t>
    <phoneticPr fontId="3"/>
  </si>
  <si>
    <t>゜</t>
    <phoneticPr fontId="3"/>
  </si>
  <si>
    <t>-</t>
    <phoneticPr fontId="3"/>
  </si>
  <si>
    <t>ｱ</t>
    <phoneticPr fontId="3"/>
  </si>
  <si>
    <t>ｲ</t>
    <phoneticPr fontId="3"/>
  </si>
  <si>
    <t>ｳ</t>
    <phoneticPr fontId="3"/>
  </si>
  <si>
    <t>ｴ</t>
    <phoneticPr fontId="3"/>
  </si>
  <si>
    <t>ｵ</t>
    <phoneticPr fontId="3"/>
  </si>
  <si>
    <t>ｶ</t>
    <phoneticPr fontId="3"/>
  </si>
  <si>
    <t>ｷ</t>
    <phoneticPr fontId="3"/>
  </si>
  <si>
    <t>ｸ</t>
    <phoneticPr fontId="3"/>
  </si>
  <si>
    <t>ｹ</t>
    <phoneticPr fontId="3"/>
  </si>
  <si>
    <t>ｺ</t>
    <phoneticPr fontId="3"/>
  </si>
  <si>
    <t>ｻ</t>
    <phoneticPr fontId="3"/>
  </si>
  <si>
    <t>ｼ</t>
    <phoneticPr fontId="3"/>
  </si>
  <si>
    <t>ｽ</t>
    <phoneticPr fontId="3"/>
  </si>
  <si>
    <t>ｾ</t>
    <phoneticPr fontId="3"/>
  </si>
  <si>
    <t>ｿ</t>
    <phoneticPr fontId="3"/>
  </si>
  <si>
    <t>ﾀ</t>
    <phoneticPr fontId="3"/>
  </si>
  <si>
    <t>ﾁ</t>
    <phoneticPr fontId="3"/>
  </si>
  <si>
    <t>ﾂ</t>
    <phoneticPr fontId="3"/>
  </si>
  <si>
    <t>ﾃ</t>
    <phoneticPr fontId="3"/>
  </si>
  <si>
    <t>ﾄ</t>
    <phoneticPr fontId="3"/>
  </si>
  <si>
    <t>ﾅ</t>
    <phoneticPr fontId="3"/>
  </si>
  <si>
    <t>ﾆ</t>
    <phoneticPr fontId="3"/>
  </si>
  <si>
    <t>ﾇ</t>
    <phoneticPr fontId="3"/>
  </si>
  <si>
    <t>ﾈ</t>
    <phoneticPr fontId="3"/>
  </si>
  <si>
    <t>ﾉ</t>
    <phoneticPr fontId="3"/>
  </si>
  <si>
    <t>ﾊ</t>
    <phoneticPr fontId="3"/>
  </si>
  <si>
    <t>ﾋ</t>
    <phoneticPr fontId="3"/>
  </si>
  <si>
    <t>ﾌ</t>
    <phoneticPr fontId="3"/>
  </si>
  <si>
    <t>ﾍ</t>
    <phoneticPr fontId="3"/>
  </si>
  <si>
    <t>ﾎ</t>
    <phoneticPr fontId="3"/>
  </si>
  <si>
    <t>ﾏ</t>
    <phoneticPr fontId="3"/>
  </si>
  <si>
    <t>ﾐ</t>
    <phoneticPr fontId="3"/>
  </si>
  <si>
    <t>ﾑ</t>
    <phoneticPr fontId="3"/>
  </si>
  <si>
    <t>ﾒ</t>
    <phoneticPr fontId="3"/>
  </si>
  <si>
    <t>ﾓ</t>
    <phoneticPr fontId="3"/>
  </si>
  <si>
    <t>ﾔ</t>
    <phoneticPr fontId="3"/>
  </si>
  <si>
    <t>ﾕ</t>
    <phoneticPr fontId="3"/>
  </si>
  <si>
    <t>ﾖ</t>
    <phoneticPr fontId="3"/>
  </si>
  <si>
    <t>ﾗ</t>
    <phoneticPr fontId="3"/>
  </si>
  <si>
    <t>ﾘ</t>
    <phoneticPr fontId="3"/>
  </si>
  <si>
    <t>ﾙ</t>
    <phoneticPr fontId="3"/>
  </si>
  <si>
    <t>ﾚ</t>
    <phoneticPr fontId="3"/>
  </si>
  <si>
    <t>ﾛ</t>
    <phoneticPr fontId="3"/>
  </si>
  <si>
    <t>ﾜ</t>
    <phoneticPr fontId="3"/>
  </si>
  <si>
    <t>ｦ</t>
    <phoneticPr fontId="3"/>
  </si>
  <si>
    <t>ﾝ</t>
    <phoneticPr fontId="3"/>
  </si>
  <si>
    <t>濁点↓</t>
    <rPh sb="0" eb="2">
      <t>ダクテン</t>
    </rPh>
    <phoneticPr fontId="3"/>
  </si>
  <si>
    <t>半濁点↓</t>
    <rPh sb="0" eb="3">
      <t>ハンダクテン</t>
    </rPh>
    <phoneticPr fontId="3"/>
  </si>
  <si>
    <t>長音↓</t>
    <rPh sb="0" eb="2">
      <t>チョウオン</t>
    </rPh>
    <phoneticPr fontId="3"/>
  </si>
  <si>
    <t>カタカナ↓</t>
    <phoneticPr fontId="3"/>
  </si>
  <si>
    <t>カッコ記号↓</t>
    <rPh sb="3" eb="5">
      <t>キゴウ</t>
    </rPh>
    <phoneticPr fontId="3"/>
  </si>
  <si>
    <t>＊　種目：預金種目は、次のコードを記入願います。　：１普通、２当座、４貯蓄</t>
    <phoneticPr fontId="3"/>
  </si>
  <si>
    <t>対象経費
変更実支出（予定）額</t>
    <rPh sb="0" eb="2">
      <t>タイショウ</t>
    </rPh>
    <rPh sb="2" eb="4">
      <t>ケイヒ</t>
    </rPh>
    <rPh sb="5" eb="7">
      <t>ヘンコウ</t>
    </rPh>
    <rPh sb="7" eb="8">
      <t>ジツ</t>
    </rPh>
    <rPh sb="8" eb="10">
      <t>シシュツ</t>
    </rPh>
    <rPh sb="11" eb="13">
      <t>ヨテイ</t>
    </rPh>
    <rPh sb="14" eb="15">
      <t>ガク</t>
    </rPh>
    <phoneticPr fontId="3"/>
  </si>
  <si>
    <t>差引後変更実支出額</t>
    <rPh sb="0" eb="2">
      <t>サシヒキ</t>
    </rPh>
    <rPh sb="2" eb="3">
      <t>ゴ</t>
    </rPh>
    <rPh sb="3" eb="5">
      <t>ヘンコウ</t>
    </rPh>
    <rPh sb="5" eb="8">
      <t>ジツシシュツ</t>
    </rPh>
    <rPh sb="8" eb="9">
      <t>ガク</t>
    </rPh>
    <phoneticPr fontId="3"/>
  </si>
  <si>
    <t>自己資本額</t>
    <rPh sb="0" eb="2">
      <t>ジコ</t>
    </rPh>
    <rPh sb="2" eb="4">
      <t>シホン</t>
    </rPh>
    <rPh sb="4" eb="5">
      <t>ガク</t>
    </rPh>
    <phoneticPr fontId="3"/>
  </si>
  <si>
    <t>銀行
コード</t>
    <rPh sb="0" eb="2">
      <t>ギンコウ</t>
    </rPh>
    <phoneticPr fontId="3"/>
  </si>
  <si>
    <t>銀行名</t>
    <rPh sb="0" eb="3">
      <t>ギンコウメイ</t>
    </rPh>
    <phoneticPr fontId="3"/>
  </si>
  <si>
    <t>支店
コード</t>
    <rPh sb="0" eb="2">
      <t>シテン</t>
    </rPh>
    <phoneticPr fontId="3"/>
  </si>
  <si>
    <t>支店名</t>
    <rPh sb="0" eb="3">
      <t>シテンメイ</t>
    </rPh>
    <phoneticPr fontId="3"/>
  </si>
  <si>
    <t>預金
種目</t>
    <rPh sb="0" eb="2">
      <t>ヨキン</t>
    </rPh>
    <rPh sb="3" eb="5">
      <t>シュモク</t>
    </rPh>
    <phoneticPr fontId="3"/>
  </si>
  <si>
    <t>口座番号</t>
    <rPh sb="0" eb="2">
      <t>コウザ</t>
    </rPh>
    <rPh sb="2" eb="4">
      <t>バンゴウ</t>
    </rPh>
    <phoneticPr fontId="3"/>
  </si>
  <si>
    <t>口座名義人</t>
    <rPh sb="0" eb="2">
      <t>コウザ</t>
    </rPh>
    <rPh sb="2" eb="4">
      <t>メイギ</t>
    </rPh>
    <rPh sb="4" eb="5">
      <t>ニン</t>
    </rPh>
    <phoneticPr fontId="3"/>
  </si>
  <si>
    <t>氏名
漢字</t>
    <rPh sb="0" eb="2">
      <t>シメイ</t>
    </rPh>
    <rPh sb="3" eb="5">
      <t>カンジ</t>
    </rPh>
    <phoneticPr fontId="3"/>
  </si>
  <si>
    <t>金額</t>
    <rPh sb="0" eb="2">
      <t>キンガク</t>
    </rPh>
    <phoneticPr fontId="3"/>
  </si>
  <si>
    <t>ｰ</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</si>
  <si>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</si>
  <si>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</si>
  <si>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</si>
  <si>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</si>
  <si>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</si>
  <si>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</si>
  <si>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</si>
  <si>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</si>
  <si>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</si>
  <si>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</si>
  <si>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</si>
  <si>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</si>
  <si>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</si>
  <si>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</si>
  <si>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</si>
  <si>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</si>
  <si>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</si>
  <si>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</si>
  <si>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</si>
  <si>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</si>
  <si>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</si>
  <si>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</si>
  <si>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</si>
  <si>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</si>
  <si>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</si>
  <si>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</si>
  <si>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ハイフン↓</t>
    <phoneticPr fontId="3"/>
  </si>
  <si>
    <t>ピリオド↓</t>
    <phoneticPr fontId="3"/>
  </si>
  <si>
    <t>.</t>
    <phoneticPr fontId="3"/>
  </si>
  <si>
    <t>英字↓</t>
    <rPh sb="0" eb="2">
      <t>エイジ</t>
    </rPh>
    <phoneticPr fontId="3"/>
  </si>
  <si>
    <t>数字↓</t>
    <rPh sb="0" eb="2">
      <t>スウジ</t>
    </rPh>
    <phoneticPr fontId="3"/>
  </si>
  <si>
    <t>支出月</t>
    <rPh sb="0" eb="2">
      <t>シシュツ</t>
    </rPh>
    <rPh sb="2" eb="3">
      <t>ツキ</t>
    </rPh>
    <phoneticPr fontId="3"/>
  </si>
  <si>
    <t>委任者住所</t>
    <rPh sb="0" eb="3">
      <t>イニンシャ</t>
    </rPh>
    <rPh sb="3" eb="5">
      <t>ジュウショ</t>
    </rPh>
    <phoneticPr fontId="3"/>
  </si>
  <si>
    <t>委任者氏名</t>
    <rPh sb="0" eb="3">
      <t>イニンシャ</t>
    </rPh>
    <rPh sb="3" eb="5">
      <t>シメイ</t>
    </rPh>
    <phoneticPr fontId="3"/>
  </si>
  <si>
    <t>本体の購入に要する費用（消費税及び地方消費税は除く。）</t>
    <phoneticPr fontId="3"/>
  </si>
  <si>
    <t>本体の機器費及び設置に係る工事費（消費税及び地方消費税を除く。）</t>
    <phoneticPr fontId="3"/>
  </si>
  <si>
    <t>担当者
連絡先</t>
    <rPh sb="0" eb="3">
      <t>タントウシャ</t>
    </rPh>
    <phoneticPr fontId="3"/>
  </si>
  <si>
    <t>担当者役職</t>
    <rPh sb="3" eb="5">
      <t>ヤクショク</t>
    </rPh>
    <phoneticPr fontId="3"/>
  </si>
  <si>
    <t>申請担当者役職</t>
    <rPh sb="0" eb="2">
      <t>シンセイ</t>
    </rPh>
    <rPh sb="2" eb="4">
      <t>タントウ</t>
    </rPh>
    <rPh sb="4" eb="5">
      <t>シャ</t>
    </rPh>
    <rPh sb="5" eb="7">
      <t>ヤクショク</t>
    </rPh>
    <phoneticPr fontId="4"/>
  </si>
  <si>
    <t>事業所
基本情報</t>
    <rPh sb="0" eb="3">
      <t>ジギョウショ</t>
    </rPh>
    <rPh sb="4" eb="6">
      <t>キホン</t>
    </rPh>
    <rPh sb="6" eb="8">
      <t>ジョウホウ</t>
    </rPh>
    <phoneticPr fontId="3"/>
  </si>
  <si>
    <t>サービス種別</t>
    <rPh sb="4" eb="6">
      <t>シュベツ</t>
    </rPh>
    <phoneticPr fontId="3"/>
  </si>
  <si>
    <t>サービス系統</t>
    <rPh sb="4" eb="6">
      <t>ケイトウ</t>
    </rPh>
    <phoneticPr fontId="3"/>
  </si>
  <si>
    <t>サービス対象分野</t>
    <phoneticPr fontId="3"/>
  </si>
  <si>
    <t>指定事業所番号</t>
    <rPh sb="0" eb="2">
      <t>シテイ</t>
    </rPh>
    <rPh sb="2" eb="5">
      <t>ジギョウショ</t>
    </rPh>
    <rPh sb="5" eb="7">
      <t>バンゴウ</t>
    </rPh>
    <phoneticPr fontId="3"/>
  </si>
  <si>
    <t>（４）可搬型蓄電池</t>
    <rPh sb="3" eb="6">
      <t>カハンガタ</t>
    </rPh>
    <phoneticPr fontId="3"/>
  </si>
  <si>
    <t>（５）車両接続型電源</t>
    <rPh sb="3" eb="5">
      <t>シャリョウ</t>
    </rPh>
    <rPh sb="5" eb="8">
      <t>セツゾクガタ</t>
    </rPh>
    <rPh sb="8" eb="10">
      <t>デンゲン</t>
    </rPh>
    <phoneticPr fontId="3"/>
  </si>
  <si>
    <t>支出・購入（予定）月</t>
    <rPh sb="0" eb="2">
      <t>シシュツ</t>
    </rPh>
    <rPh sb="3" eb="5">
      <t>コウニュウ</t>
    </rPh>
    <rPh sb="6" eb="8">
      <t>ヨテイ</t>
    </rPh>
    <rPh sb="9" eb="10">
      <t>ツキ</t>
    </rPh>
    <phoneticPr fontId="3"/>
  </si>
  <si>
    <t>納品書、領収書等</t>
    <rPh sb="0" eb="3">
      <t>ノウヒンショ</t>
    </rPh>
    <rPh sb="4" eb="8">
      <t>リョウシュウショトウ</t>
    </rPh>
    <phoneticPr fontId="3"/>
  </si>
  <si>
    <t>支出・購入月</t>
    <rPh sb="0" eb="2">
      <t>シシュツ</t>
    </rPh>
    <rPh sb="3" eb="5">
      <t>コウニュウ</t>
    </rPh>
    <rPh sb="5" eb="6">
      <t>ツキ</t>
    </rPh>
    <phoneticPr fontId="3"/>
  </si>
  <si>
    <t>決算額</t>
    <rPh sb="0" eb="2">
      <t>ケッサン</t>
    </rPh>
    <rPh sb="2" eb="3">
      <t>ガク</t>
    </rPh>
    <phoneticPr fontId="3"/>
  </si>
  <si>
    <t>変更予算額</t>
    <rPh sb="0" eb="2">
      <t>ヘンコウ</t>
    </rPh>
    <rPh sb="2" eb="4">
      <t>ヨサン</t>
    </rPh>
    <rPh sb="4" eb="5">
      <t>ガク</t>
    </rPh>
    <phoneticPr fontId="3"/>
  </si>
  <si>
    <t>参考様式　　　　　変更歳入歳出予算書抄本</t>
    <rPh sb="0" eb="4">
      <t>サンコウヨウシキ</t>
    </rPh>
    <rPh sb="9" eb="11">
      <t>ヘンコウ</t>
    </rPh>
    <rPh sb="11" eb="13">
      <t>サイニュウ</t>
    </rPh>
    <rPh sb="13" eb="15">
      <t>サイシュツ</t>
    </rPh>
    <rPh sb="15" eb="17">
      <t>ヨサン</t>
    </rPh>
    <phoneticPr fontId="3"/>
  </si>
  <si>
    <t>　標記の補助金について、交付要綱等に基づき、下記のとおり申請します。</t>
    <rPh sb="12" eb="14">
      <t>コウフ</t>
    </rPh>
    <rPh sb="14" eb="16">
      <t>ヨウコウ</t>
    </rPh>
    <rPh sb="16" eb="17">
      <t>トウ</t>
    </rPh>
    <rPh sb="18" eb="19">
      <t>モト</t>
    </rPh>
    <phoneticPr fontId="3"/>
  </si>
  <si>
    <t>　標記の補助金について、交付要綱等に基づき、下記のとおり申請します。</t>
    <rPh sb="12" eb="16">
      <t>コウフヨウコウ</t>
    </rPh>
    <rPh sb="16" eb="17">
      <t>トウ</t>
    </rPh>
    <rPh sb="18" eb="19">
      <t>モト</t>
    </rPh>
    <phoneticPr fontId="3"/>
  </si>
  <si>
    <t>　標記の補助金について、交付要綱等に基づき、下記のとおり報告します。</t>
    <rPh sb="12" eb="16">
      <t>コウフヨウコウ</t>
    </rPh>
    <rPh sb="16" eb="17">
      <t>トウ</t>
    </rPh>
    <rPh sb="18" eb="19">
      <t>モト</t>
    </rPh>
    <rPh sb="28" eb="30">
      <t>ホウコク</t>
    </rPh>
    <phoneticPr fontId="3"/>
  </si>
  <si>
    <t>様式第１号（１）　所要額調書・所要額積算内訳書・BCP策定状況</t>
    <rPh sb="0" eb="2">
      <t>ヨウシキ</t>
    </rPh>
    <rPh sb="2" eb="3">
      <t>ダイ</t>
    </rPh>
    <rPh sb="4" eb="5">
      <t>ゴウ</t>
    </rPh>
    <rPh sb="9" eb="11">
      <t>ショヨウ</t>
    </rPh>
    <rPh sb="11" eb="12">
      <t>ガク</t>
    </rPh>
    <rPh sb="15" eb="17">
      <t>ショヨウ</t>
    </rPh>
    <rPh sb="17" eb="18">
      <t>ガク</t>
    </rPh>
    <rPh sb="18" eb="20">
      <t>セキサン</t>
    </rPh>
    <rPh sb="20" eb="22">
      <t>ウチワケ</t>
    </rPh>
    <rPh sb="22" eb="23">
      <t>ショ</t>
    </rPh>
    <rPh sb="27" eb="29">
      <t>サクテイ</t>
    </rPh>
    <rPh sb="29" eb="31">
      <t>ジョウキョウ</t>
    </rPh>
    <phoneticPr fontId="3"/>
  </si>
  <si>
    <t>BCP策定状況</t>
    <rPh sb="3" eb="5">
      <t>サクテイ</t>
    </rPh>
    <phoneticPr fontId="3"/>
  </si>
  <si>
    <t>様式第３号（１）　実績額調書・実績額積算内訳書・BCP策定状況</t>
    <rPh sb="0" eb="2">
      <t>ヨウシキ</t>
    </rPh>
    <rPh sb="2" eb="3">
      <t>ダイ</t>
    </rPh>
    <rPh sb="4" eb="5">
      <t>ゴウ</t>
    </rPh>
    <rPh sb="9" eb="11">
      <t>ジッセキ</t>
    </rPh>
    <rPh sb="11" eb="12">
      <t>ガク</t>
    </rPh>
    <rPh sb="15" eb="17">
      <t>ジッセキ</t>
    </rPh>
    <rPh sb="17" eb="18">
      <t>ガク</t>
    </rPh>
    <rPh sb="18" eb="20">
      <t>セキサン</t>
    </rPh>
    <rPh sb="20" eb="22">
      <t>ウチワケ</t>
    </rPh>
    <rPh sb="22" eb="23">
      <t>ショ</t>
    </rPh>
    <rPh sb="27" eb="29">
      <t>サクテイ</t>
    </rPh>
    <rPh sb="29" eb="31">
      <t>ジョウキョウ</t>
    </rPh>
    <phoneticPr fontId="3"/>
  </si>
  <si>
    <t>様式第２号（１）　変更所要額調書・積算内訳・BCP策定状況</t>
    <rPh sb="0" eb="2">
      <t>ヨウシキ</t>
    </rPh>
    <rPh sb="2" eb="3">
      <t>ダイ</t>
    </rPh>
    <rPh sb="4" eb="5">
      <t>ゴウ</t>
    </rPh>
    <rPh sb="9" eb="11">
      <t>ヘンコウ</t>
    </rPh>
    <rPh sb="11" eb="13">
      <t>ショヨウ</t>
    </rPh>
    <rPh sb="13" eb="14">
      <t>ガク</t>
    </rPh>
    <rPh sb="17" eb="19">
      <t>セキサン</t>
    </rPh>
    <rPh sb="19" eb="21">
      <t>ウチワケ</t>
    </rPh>
    <rPh sb="25" eb="27">
      <t>サクテイ</t>
    </rPh>
    <rPh sb="27" eb="29">
      <t>ジョウキョウ</t>
    </rPh>
    <phoneticPr fontId="3"/>
  </si>
  <si>
    <t>　　支払金口座振替依頼書（新規・変更用）</t>
    <rPh sb="13" eb="15">
      <t>シンキ</t>
    </rPh>
    <rPh sb="16" eb="18">
      <t>ヘンコウ</t>
    </rPh>
    <phoneticPr fontId="3"/>
  </si>
  <si>
    <t>自己資本額</t>
    <rPh sb="0" eb="2">
      <t>ジコ</t>
    </rPh>
    <rPh sb="2" eb="4">
      <t>シホン</t>
    </rPh>
    <rPh sb="4" eb="5">
      <t>ガク</t>
    </rPh>
    <phoneticPr fontId="3"/>
  </si>
  <si>
    <t>対象経費実支出額</t>
    <rPh sb="0" eb="2">
      <t>タイショウ</t>
    </rPh>
    <rPh sb="2" eb="4">
      <t>ケイヒ</t>
    </rPh>
    <rPh sb="4" eb="5">
      <t>ジツ</t>
    </rPh>
    <rPh sb="5" eb="7">
      <t>シシュツ</t>
    </rPh>
    <rPh sb="7" eb="8">
      <t>ガク</t>
    </rPh>
    <phoneticPr fontId="3"/>
  </si>
  <si>
    <t>　補助金交付申請する事項について、必ず下記内訳書に記入し、補助対象経費の内容について具体的にわかるようにすること。</t>
    <phoneticPr fontId="3"/>
  </si>
  <si>
    <t>施設等名称：</t>
    <phoneticPr fontId="3"/>
  </si>
  <si>
    <t>高齢分野</t>
    <rPh sb="0" eb="2">
      <t>コウレイ</t>
    </rPh>
    <rPh sb="2" eb="4">
      <t>ブンヤ</t>
    </rPh>
    <phoneticPr fontId="39"/>
  </si>
  <si>
    <t>入所系</t>
    <phoneticPr fontId="39"/>
  </si>
  <si>
    <t>特別養護老人ホーム</t>
    <phoneticPr fontId="40"/>
  </si>
  <si>
    <t>障害分野</t>
    <rPh sb="0" eb="4">
      <t>ショウガイブンヤ</t>
    </rPh>
    <phoneticPr fontId="39"/>
  </si>
  <si>
    <t>入所系</t>
    <rPh sb="0" eb="3">
      <t>ニュウショケイ</t>
    </rPh>
    <phoneticPr fontId="39"/>
  </si>
  <si>
    <t>施設入所支援</t>
    <rPh sb="0" eb="2">
      <t>シセツ</t>
    </rPh>
    <rPh sb="2" eb="4">
      <t>ニュウショ</t>
    </rPh>
    <rPh sb="4" eb="6">
      <t>シエン</t>
    </rPh>
    <phoneticPr fontId="36"/>
  </si>
  <si>
    <t>子供分野</t>
    <rPh sb="0" eb="4">
      <t>コドモブンヤ</t>
    </rPh>
    <phoneticPr fontId="39"/>
  </si>
  <si>
    <t>入所系</t>
    <rPh sb="0" eb="2">
      <t>ニュウショ</t>
    </rPh>
    <rPh sb="2" eb="3">
      <t>ケイ</t>
    </rPh>
    <phoneticPr fontId="37"/>
  </si>
  <si>
    <t>乳児院</t>
  </si>
  <si>
    <t>生福分野</t>
    <rPh sb="0" eb="1">
      <t>セイ</t>
    </rPh>
    <rPh sb="1" eb="2">
      <t>フク</t>
    </rPh>
    <rPh sb="2" eb="4">
      <t>ブンヤ</t>
    </rPh>
    <phoneticPr fontId="39"/>
  </si>
  <si>
    <t>救護施設</t>
    <rPh sb="0" eb="4">
      <t>キュウゴシセツ</t>
    </rPh>
    <phoneticPr fontId="39"/>
  </si>
  <si>
    <t>介護老人保健施設</t>
    <phoneticPr fontId="40"/>
  </si>
  <si>
    <t>障害児入所施設</t>
    <rPh sb="0" eb="2">
      <t>ショウガイ</t>
    </rPh>
    <phoneticPr fontId="36"/>
  </si>
  <si>
    <t>母子生活支援施設</t>
    <rPh sb="0" eb="2">
      <t>ボシ</t>
    </rPh>
    <rPh sb="2" eb="4">
      <t>セイカツ</t>
    </rPh>
    <rPh sb="4" eb="6">
      <t>シエン</t>
    </rPh>
    <rPh sb="6" eb="8">
      <t>シセツ</t>
    </rPh>
    <phoneticPr fontId="38"/>
  </si>
  <si>
    <t>更生施設</t>
    <rPh sb="0" eb="2">
      <t>コウセイ</t>
    </rPh>
    <rPh sb="2" eb="4">
      <t>シセツ</t>
    </rPh>
    <phoneticPr fontId="39"/>
  </si>
  <si>
    <t>認知症高齢者グループホーム</t>
    <phoneticPr fontId="40"/>
  </si>
  <si>
    <t>児童養護施設</t>
  </si>
  <si>
    <t>宿所提供施設</t>
    <rPh sb="0" eb="2">
      <t>シュクショ</t>
    </rPh>
    <rPh sb="2" eb="4">
      <t>テイキョウ</t>
    </rPh>
    <rPh sb="4" eb="6">
      <t>シセツ</t>
    </rPh>
    <phoneticPr fontId="39"/>
  </si>
  <si>
    <t>有料老人ホーム</t>
    <rPh sb="0" eb="2">
      <t>ユウリョウ</t>
    </rPh>
    <rPh sb="2" eb="4">
      <t>ロウジン</t>
    </rPh>
    <phoneticPr fontId="40"/>
  </si>
  <si>
    <t>短期入所</t>
    <rPh sb="0" eb="2">
      <t>タンキ</t>
    </rPh>
    <rPh sb="2" eb="4">
      <t>ニュウショ</t>
    </rPh>
    <phoneticPr fontId="41"/>
  </si>
  <si>
    <t>女性自立支援施設</t>
    <rPh sb="0" eb="2">
      <t>ジョセイ</t>
    </rPh>
    <rPh sb="2" eb="4">
      <t>ジリツ</t>
    </rPh>
    <rPh sb="4" eb="6">
      <t>シエン</t>
    </rPh>
    <rPh sb="6" eb="8">
      <t>シセツ</t>
    </rPh>
    <phoneticPr fontId="38"/>
  </si>
  <si>
    <t>無料低額宿泊所</t>
    <rPh sb="0" eb="2">
      <t>ムリョウ</t>
    </rPh>
    <rPh sb="2" eb="4">
      <t>テイガク</t>
    </rPh>
    <rPh sb="4" eb="6">
      <t>シュクハク</t>
    </rPh>
    <rPh sb="6" eb="7">
      <t>ジョ</t>
    </rPh>
    <phoneticPr fontId="39"/>
  </si>
  <si>
    <t>サービス付き高齢者住宅</t>
    <rPh sb="4" eb="5">
      <t>ツ</t>
    </rPh>
    <rPh sb="6" eb="9">
      <t>コウレイシャ</t>
    </rPh>
    <rPh sb="9" eb="11">
      <t>ジュウタク</t>
    </rPh>
    <phoneticPr fontId="40"/>
  </si>
  <si>
    <t>都外施設</t>
    <rPh sb="0" eb="1">
      <t>ト</t>
    </rPh>
    <rPh sb="1" eb="2">
      <t>ガイ</t>
    </rPh>
    <rPh sb="2" eb="4">
      <t>シセツ</t>
    </rPh>
    <phoneticPr fontId="39"/>
  </si>
  <si>
    <t>養護老人ホーム</t>
    <rPh sb="0" eb="2">
      <t>ヨウゴ</t>
    </rPh>
    <rPh sb="2" eb="4">
      <t>ロウジン</t>
    </rPh>
    <phoneticPr fontId="40"/>
  </si>
  <si>
    <t>通所系</t>
    <rPh sb="0" eb="3">
      <t>ツウショケイ</t>
    </rPh>
    <phoneticPr fontId="39"/>
  </si>
  <si>
    <t>療養介護</t>
  </si>
  <si>
    <t>小規模住居型児童養育事業所
（ファミリーホーム）</t>
  </si>
  <si>
    <t>小規模養護老人ホーム</t>
    <rPh sb="0" eb="3">
      <t>ショウキボ</t>
    </rPh>
    <rPh sb="3" eb="5">
      <t>ヨウゴ</t>
    </rPh>
    <rPh sb="5" eb="7">
      <t>ロウジン</t>
    </rPh>
    <phoneticPr fontId="40"/>
  </si>
  <si>
    <t>生活介護</t>
    <rPh sb="0" eb="2">
      <t>セイカツ</t>
    </rPh>
    <rPh sb="2" eb="4">
      <t>カイゴ</t>
    </rPh>
    <phoneticPr fontId="41"/>
  </si>
  <si>
    <t>女性相談センター一時保護施設</t>
    <rPh sb="0" eb="2">
      <t>ジョセイ</t>
    </rPh>
    <rPh sb="2" eb="4">
      <t>ソウダン</t>
    </rPh>
    <phoneticPr fontId="38"/>
  </si>
  <si>
    <t>軽費老人ホーム（Ａ型）</t>
    <phoneticPr fontId="40"/>
  </si>
  <si>
    <t>自立訓練（機能訓練）</t>
    <rPh sb="0" eb="2">
      <t>ジリツ</t>
    </rPh>
    <rPh sb="2" eb="4">
      <t>クンレン</t>
    </rPh>
    <rPh sb="5" eb="7">
      <t>キノウ</t>
    </rPh>
    <rPh sb="7" eb="9">
      <t>クンレン</t>
    </rPh>
    <phoneticPr fontId="41"/>
  </si>
  <si>
    <t>軽費老人ホーム（Ｂ型）</t>
    <rPh sb="9" eb="10">
      <t>ガタ</t>
    </rPh>
    <phoneticPr fontId="40"/>
  </si>
  <si>
    <t>自立訓練（生活訓練）</t>
    <rPh sb="0" eb="2">
      <t>ジリツ</t>
    </rPh>
    <rPh sb="2" eb="4">
      <t>クンレン</t>
    </rPh>
    <rPh sb="5" eb="7">
      <t>セイカツ</t>
    </rPh>
    <rPh sb="7" eb="9">
      <t>クンレン</t>
    </rPh>
    <phoneticPr fontId="41"/>
  </si>
  <si>
    <t>軽費老人ホーム（ケアハウス）</t>
  </si>
  <si>
    <t>就労移行支援</t>
    <rPh sb="0" eb="2">
      <t>シュウロウ</t>
    </rPh>
    <rPh sb="2" eb="4">
      <t>イコウ</t>
    </rPh>
    <rPh sb="4" eb="6">
      <t>シエン</t>
    </rPh>
    <phoneticPr fontId="41"/>
  </si>
  <si>
    <t>都市型軽費老人ホーム</t>
    <rPh sb="0" eb="3">
      <t>トシガタ</t>
    </rPh>
    <rPh sb="3" eb="5">
      <t>ケイヒ</t>
    </rPh>
    <rPh sb="5" eb="7">
      <t>ロウジン</t>
    </rPh>
    <phoneticPr fontId="40"/>
  </si>
  <si>
    <t>就労継続支援（A型）</t>
    <rPh sb="8" eb="9">
      <t>ガタ</t>
    </rPh>
    <phoneticPr fontId="41"/>
  </si>
  <si>
    <t>通所系</t>
    <phoneticPr fontId="39"/>
  </si>
  <si>
    <t>通所介護</t>
    <rPh sb="0" eb="2">
      <t>ツウショ</t>
    </rPh>
    <rPh sb="2" eb="4">
      <t>カイゴ</t>
    </rPh>
    <phoneticPr fontId="40"/>
  </si>
  <si>
    <t>就労継続支援（B型）</t>
    <rPh sb="8" eb="9">
      <t>ガタ</t>
    </rPh>
    <phoneticPr fontId="41"/>
  </si>
  <si>
    <t>子育て短期支援事業</t>
    <rPh sb="0" eb="2">
      <t>コソダ</t>
    </rPh>
    <rPh sb="3" eb="5">
      <t>タンキ</t>
    </rPh>
    <rPh sb="5" eb="7">
      <t>シエン</t>
    </rPh>
    <rPh sb="7" eb="9">
      <t>ジギョウ</t>
    </rPh>
    <phoneticPr fontId="37"/>
  </si>
  <si>
    <t>短期入所生活介護</t>
    <rPh sb="0" eb="2">
      <t>タンキ</t>
    </rPh>
    <rPh sb="2" eb="4">
      <t>ニュウショ</t>
    </rPh>
    <rPh sb="4" eb="6">
      <t>セイカツ</t>
    </rPh>
    <rPh sb="6" eb="8">
      <t>カイゴ</t>
    </rPh>
    <phoneticPr fontId="39"/>
  </si>
  <si>
    <t>就労定着支援</t>
  </si>
  <si>
    <t>通所系</t>
    <rPh sb="0" eb="2">
      <t>ツウショ</t>
    </rPh>
    <rPh sb="2" eb="3">
      <t>ケイ</t>
    </rPh>
    <phoneticPr fontId="37"/>
  </si>
  <si>
    <t>認可保育所</t>
    <rPh sb="0" eb="2">
      <t>ニンカ</t>
    </rPh>
    <rPh sb="2" eb="4">
      <t>ホイク</t>
    </rPh>
    <rPh sb="4" eb="5">
      <t>ジョ</t>
    </rPh>
    <phoneticPr fontId="38"/>
  </si>
  <si>
    <t>小規模多機能型居宅介護</t>
    <phoneticPr fontId="40"/>
  </si>
  <si>
    <t>児童発達支援</t>
    <rPh sb="0" eb="2">
      <t>ジドウ</t>
    </rPh>
    <rPh sb="2" eb="4">
      <t>ハッタツ</t>
    </rPh>
    <rPh sb="4" eb="6">
      <t>シエン</t>
    </rPh>
    <phoneticPr fontId="36"/>
  </si>
  <si>
    <t>認知症対応型通所介護</t>
    <rPh sb="0" eb="3">
      <t>ニンチショウ</t>
    </rPh>
    <rPh sb="3" eb="6">
      <t>タイオウガタ</t>
    </rPh>
    <rPh sb="6" eb="8">
      <t>ツウショ</t>
    </rPh>
    <rPh sb="8" eb="10">
      <t>カイゴ</t>
    </rPh>
    <phoneticPr fontId="40"/>
  </si>
  <si>
    <t>放課後等デイサービス</t>
  </si>
  <si>
    <t>相談系</t>
    <rPh sb="0" eb="2">
      <t>ソウダン</t>
    </rPh>
    <rPh sb="2" eb="3">
      <t>ケイ</t>
    </rPh>
    <phoneticPr fontId="39"/>
  </si>
  <si>
    <t>介護予防拠点</t>
    <phoneticPr fontId="40"/>
  </si>
  <si>
    <t>居宅訪問型児童発達支援</t>
  </si>
  <si>
    <t>地域包括支援センター</t>
    <rPh sb="0" eb="2">
      <t>チイキ</t>
    </rPh>
    <rPh sb="2" eb="4">
      <t>ホウカツ</t>
    </rPh>
    <rPh sb="4" eb="6">
      <t>シエン</t>
    </rPh>
    <phoneticPr fontId="40"/>
  </si>
  <si>
    <t>保育所等訪問支援</t>
  </si>
  <si>
    <t>家庭的保育事業</t>
    <rPh sb="0" eb="3">
      <t>カテイテキ</t>
    </rPh>
    <rPh sb="3" eb="5">
      <t>ホイク</t>
    </rPh>
    <rPh sb="5" eb="7">
      <t>ジギョウ</t>
    </rPh>
    <phoneticPr fontId="37"/>
  </si>
  <si>
    <t>訪問系</t>
    <rPh sb="0" eb="2">
      <t>ホウモン</t>
    </rPh>
    <rPh sb="2" eb="3">
      <t>ケイ</t>
    </rPh>
    <phoneticPr fontId="39"/>
  </si>
  <si>
    <t>夜間対応型訪問介護</t>
    <rPh sb="0" eb="2">
      <t>ヤカン</t>
    </rPh>
    <rPh sb="2" eb="5">
      <t>タイオウガタ</t>
    </rPh>
    <rPh sb="5" eb="7">
      <t>ホウモン</t>
    </rPh>
    <rPh sb="7" eb="9">
      <t>カイゴ</t>
    </rPh>
    <phoneticPr fontId="40"/>
  </si>
  <si>
    <t>居宅介護</t>
  </si>
  <si>
    <t>生活支援ハウス
（高齢者生活福祉センター）</t>
    <rPh sb="0" eb="2">
      <t>セイカツ</t>
    </rPh>
    <rPh sb="2" eb="4">
      <t>シエン</t>
    </rPh>
    <rPh sb="9" eb="12">
      <t>コウレイシャ</t>
    </rPh>
    <rPh sb="12" eb="14">
      <t>セイカツ</t>
    </rPh>
    <rPh sb="14" eb="16">
      <t>フクシ</t>
    </rPh>
    <phoneticPr fontId="40"/>
  </si>
  <si>
    <t>重度訪問介護</t>
  </si>
  <si>
    <t>老人福祉センター</t>
    <rPh sb="0" eb="2">
      <t>ロウジン</t>
    </rPh>
    <rPh sb="2" eb="4">
      <t>フクシ</t>
    </rPh>
    <phoneticPr fontId="40"/>
  </si>
  <si>
    <t>同行援護</t>
  </si>
  <si>
    <t>認証保育所</t>
    <rPh sb="0" eb="2">
      <t>ニンショウ</t>
    </rPh>
    <rPh sb="2" eb="4">
      <t>ホイク</t>
    </rPh>
    <rPh sb="4" eb="5">
      <t>ショ</t>
    </rPh>
    <phoneticPr fontId="37"/>
  </si>
  <si>
    <t>在宅介護支援センター</t>
    <rPh sb="0" eb="2">
      <t>ザイタク</t>
    </rPh>
    <rPh sb="2" eb="4">
      <t>カイゴ</t>
    </rPh>
    <rPh sb="4" eb="6">
      <t>シエン</t>
    </rPh>
    <phoneticPr fontId="40"/>
  </si>
  <si>
    <t>行動援護</t>
  </si>
  <si>
    <t>定期巡回・随時対応型訪問看護</t>
    <rPh sb="0" eb="2">
      <t>テイキ</t>
    </rPh>
    <rPh sb="2" eb="4">
      <t>ジュンカイ</t>
    </rPh>
    <rPh sb="5" eb="7">
      <t>ズイジ</t>
    </rPh>
    <rPh sb="7" eb="10">
      <t>タイオウガタ</t>
    </rPh>
    <rPh sb="10" eb="12">
      <t>ホウモン</t>
    </rPh>
    <rPh sb="12" eb="14">
      <t>カンゴ</t>
    </rPh>
    <phoneticPr fontId="3"/>
  </si>
  <si>
    <t>重度障害者等包括支援</t>
  </si>
  <si>
    <t>認可外保育施設</t>
  </si>
  <si>
    <t>看護小規模多機能型居宅介護</t>
    <rPh sb="0" eb="2">
      <t>カンゴ</t>
    </rPh>
    <rPh sb="2" eb="5">
      <t>ショウキボ</t>
    </rPh>
    <rPh sb="5" eb="9">
      <t>タキノウガタ</t>
    </rPh>
    <rPh sb="9" eb="11">
      <t>キョタク</t>
    </rPh>
    <rPh sb="11" eb="13">
      <t>カイゴ</t>
    </rPh>
    <phoneticPr fontId="3"/>
  </si>
  <si>
    <t>自立生活援助</t>
  </si>
  <si>
    <t>一時預かり事業</t>
    <rPh sb="0" eb="2">
      <t>イチジ</t>
    </rPh>
    <rPh sb="2" eb="3">
      <t>アズ</t>
    </rPh>
    <rPh sb="5" eb="7">
      <t>ジギョウ</t>
    </rPh>
    <phoneticPr fontId="37"/>
  </si>
  <si>
    <t>介護医療院</t>
    <rPh sb="0" eb="2">
      <t>カイゴ</t>
    </rPh>
    <rPh sb="2" eb="4">
      <t>イリョウ</t>
    </rPh>
    <rPh sb="4" eb="5">
      <t>イン</t>
    </rPh>
    <phoneticPr fontId="3"/>
  </si>
  <si>
    <t>計画相談支援</t>
  </si>
  <si>
    <t>定期利用保育事業</t>
    <rPh sb="0" eb="2">
      <t>テイキ</t>
    </rPh>
    <rPh sb="2" eb="4">
      <t>リヨウ</t>
    </rPh>
    <rPh sb="4" eb="6">
      <t>ホイク</t>
    </rPh>
    <rPh sb="6" eb="8">
      <t>ジギョウ</t>
    </rPh>
    <phoneticPr fontId="37"/>
  </si>
  <si>
    <t>通所リハビリテーション</t>
    <rPh sb="0" eb="2">
      <t>ツウショ</t>
    </rPh>
    <phoneticPr fontId="39"/>
  </si>
  <si>
    <t>地域相談支援</t>
  </si>
  <si>
    <t>病児保育事業</t>
    <rPh sb="0" eb="2">
      <t>ビョウジ</t>
    </rPh>
    <rPh sb="2" eb="4">
      <t>ホイク</t>
    </rPh>
    <rPh sb="4" eb="6">
      <t>ジギョウ</t>
    </rPh>
    <phoneticPr fontId="37"/>
  </si>
  <si>
    <t>短期入所療養介護</t>
    <rPh sb="0" eb="2">
      <t>タンキ</t>
    </rPh>
    <rPh sb="2" eb="4">
      <t>ニュウショ</t>
    </rPh>
    <rPh sb="4" eb="6">
      <t>リョウヨウ</t>
    </rPh>
    <rPh sb="6" eb="8">
      <t>カイゴ</t>
    </rPh>
    <phoneticPr fontId="39"/>
  </si>
  <si>
    <t>障害児相談支援</t>
  </si>
  <si>
    <t>多様な他者との関わりの機会の創出事業</t>
    <rPh sb="0" eb="2">
      <t>タヨウ</t>
    </rPh>
    <rPh sb="3" eb="4">
      <t>タ</t>
    </rPh>
    <rPh sb="4" eb="5">
      <t>シャ</t>
    </rPh>
    <rPh sb="7" eb="8">
      <t>カカ</t>
    </rPh>
    <rPh sb="11" eb="13">
      <t>キカイ</t>
    </rPh>
    <rPh sb="14" eb="16">
      <t>ソウシュツ</t>
    </rPh>
    <rPh sb="16" eb="18">
      <t>ジギョウ</t>
    </rPh>
    <phoneticPr fontId="37"/>
  </si>
  <si>
    <t>地域密着型通所介護</t>
    <rPh sb="0" eb="9">
      <t>チイキミッチャクガタツウショカイゴ</t>
    </rPh>
    <phoneticPr fontId="39"/>
  </si>
  <si>
    <t>その他</t>
    <rPh sb="2" eb="3">
      <t>タ</t>
    </rPh>
    <phoneticPr fontId="39"/>
  </si>
  <si>
    <t>補装具製作施設</t>
    <rPh sb="0" eb="3">
      <t>ホソウグ</t>
    </rPh>
    <rPh sb="3" eb="5">
      <t>セイサク</t>
    </rPh>
    <rPh sb="5" eb="7">
      <t>シセツ</t>
    </rPh>
    <phoneticPr fontId="36"/>
  </si>
  <si>
    <t>児童厚生施設（児童館）</t>
    <rPh sb="7" eb="9">
      <t>ジドウ</t>
    </rPh>
    <rPh sb="9" eb="10">
      <t>カン</t>
    </rPh>
    <phoneticPr fontId="38"/>
  </si>
  <si>
    <t>訪問介護</t>
    <rPh sb="0" eb="2">
      <t>ホウモン</t>
    </rPh>
    <rPh sb="2" eb="4">
      <t>カイゴ</t>
    </rPh>
    <phoneticPr fontId="39"/>
  </si>
  <si>
    <t>盲導犬訓練施設</t>
    <rPh sb="0" eb="3">
      <t>モウドウケン</t>
    </rPh>
    <rPh sb="3" eb="5">
      <t>クンレン</t>
    </rPh>
    <rPh sb="5" eb="7">
      <t>シセツ</t>
    </rPh>
    <phoneticPr fontId="36"/>
  </si>
  <si>
    <t>訪問入浴介護</t>
    <rPh sb="0" eb="2">
      <t>ホウモン</t>
    </rPh>
    <rPh sb="2" eb="4">
      <t>ニュウヨク</t>
    </rPh>
    <rPh sb="4" eb="6">
      <t>カイゴ</t>
    </rPh>
    <phoneticPr fontId="39"/>
  </si>
  <si>
    <t>点字図書館</t>
    <rPh sb="0" eb="2">
      <t>テンジ</t>
    </rPh>
    <rPh sb="2" eb="5">
      <t>トショカン</t>
    </rPh>
    <phoneticPr fontId="36"/>
  </si>
  <si>
    <t>子供食堂</t>
    <rPh sb="0" eb="2">
      <t>コドモ</t>
    </rPh>
    <rPh sb="2" eb="4">
      <t>ショクドウ</t>
    </rPh>
    <phoneticPr fontId="37"/>
  </si>
  <si>
    <t>訪問リハビリテーション</t>
    <rPh sb="0" eb="2">
      <t>ホウモン</t>
    </rPh>
    <phoneticPr fontId="39"/>
  </si>
  <si>
    <t>聴覚障害者情報提供施設</t>
  </si>
  <si>
    <t>子供の居場所創設事業</t>
    <rPh sb="0" eb="2">
      <t>コドモ</t>
    </rPh>
    <rPh sb="3" eb="10">
      <t>イバショソウセツジギョウ</t>
    </rPh>
    <phoneticPr fontId="37"/>
  </si>
  <si>
    <t>居宅療養管理指導</t>
    <rPh sb="0" eb="8">
      <t>キョタクリョウヨウカンリシドウ</t>
    </rPh>
    <phoneticPr fontId="39"/>
  </si>
  <si>
    <t>福祉ホーム</t>
  </si>
  <si>
    <t>児童育成支援拠点事業</t>
    <rPh sb="0" eb="2">
      <t>ジドウ</t>
    </rPh>
    <rPh sb="2" eb="4">
      <t>イクセイ</t>
    </rPh>
    <rPh sb="4" eb="6">
      <t>シエン</t>
    </rPh>
    <rPh sb="6" eb="8">
      <t>キョテン</t>
    </rPh>
    <rPh sb="8" eb="10">
      <t>ジギョウ</t>
    </rPh>
    <phoneticPr fontId="37"/>
  </si>
  <si>
    <t>居宅介護支援</t>
    <rPh sb="0" eb="2">
      <t>キョタク</t>
    </rPh>
    <rPh sb="2" eb="4">
      <t>カイゴ</t>
    </rPh>
    <rPh sb="4" eb="6">
      <t>シエン</t>
    </rPh>
    <phoneticPr fontId="39"/>
  </si>
  <si>
    <t>地域活動支援センター</t>
  </si>
  <si>
    <t>訪問系</t>
    <rPh sb="0" eb="2">
      <t>ホウモン</t>
    </rPh>
    <rPh sb="2" eb="3">
      <t>ケイ</t>
    </rPh>
    <phoneticPr fontId="41"/>
  </si>
  <si>
    <t>訪問看護</t>
    <rPh sb="0" eb="2">
      <t>ホウモン</t>
    </rPh>
    <rPh sb="2" eb="4">
      <t>カンゴ</t>
    </rPh>
    <phoneticPr fontId="39"/>
  </si>
  <si>
    <t>身体障害者福祉センター</t>
    <rPh sb="0" eb="2">
      <t>シンタイ</t>
    </rPh>
    <rPh sb="2" eb="4">
      <t>ショウガイ</t>
    </rPh>
    <rPh sb="4" eb="5">
      <t>シャ</t>
    </rPh>
    <rPh sb="5" eb="7">
      <t>フクシ</t>
    </rPh>
    <phoneticPr fontId="36"/>
  </si>
  <si>
    <t>訪問系</t>
    <rPh sb="0" eb="2">
      <t>ホウモン</t>
    </rPh>
    <rPh sb="2" eb="3">
      <t>ケイ</t>
    </rPh>
    <phoneticPr fontId="37"/>
  </si>
  <si>
    <t>認可外の居宅訪問型保育事業</t>
    <phoneticPr fontId="38"/>
  </si>
  <si>
    <t>盲人ホーム</t>
    <rPh sb="0" eb="2">
      <t>モウジン</t>
    </rPh>
    <phoneticPr fontId="36"/>
  </si>
  <si>
    <t>相談系</t>
    <rPh sb="0" eb="2">
      <t>ソウダン</t>
    </rPh>
    <rPh sb="2" eb="3">
      <t>ケイ</t>
    </rPh>
    <phoneticPr fontId="37"/>
  </si>
  <si>
    <t>こども家庭センター</t>
    <rPh sb="3" eb="5">
      <t>カテイ</t>
    </rPh>
    <phoneticPr fontId="38"/>
  </si>
  <si>
    <t>相談系</t>
    <rPh sb="0" eb="2">
      <t>ソウダン</t>
    </rPh>
    <rPh sb="2" eb="3">
      <t>ケイ</t>
    </rPh>
    <phoneticPr fontId="41"/>
  </si>
  <si>
    <t>学童クラブ</t>
    <rPh sb="0" eb="2">
      <t>ガクドウ</t>
    </rPh>
    <phoneticPr fontId="38"/>
  </si>
  <si>
    <t>※必ず印鑑証明書のとおりに入力してください。</t>
    <rPh sb="1" eb="2">
      <t>カナラ</t>
    </rPh>
    <rPh sb="3" eb="8">
      <t>インカンショウメイショ</t>
    </rPh>
    <rPh sb="13" eb="15">
      <t>ニュウリョク</t>
    </rPh>
    <phoneticPr fontId="3"/>
  </si>
  <si>
    <t>※必ず印鑑証明書のとおりに入力してください。省略表記は不可。</t>
    <rPh sb="1" eb="2">
      <t>カナラ</t>
    </rPh>
    <rPh sb="3" eb="8">
      <t>インカンショウメイショ</t>
    </rPh>
    <rPh sb="13" eb="15">
      <t>ニュウリョク</t>
    </rPh>
    <rPh sb="22" eb="24">
      <t>ショウリャク</t>
    </rPh>
    <rPh sb="24" eb="26">
      <t>ヒョウキ</t>
    </rPh>
    <rPh sb="27" eb="29">
      <t>フカ</t>
    </rPh>
    <phoneticPr fontId="3"/>
  </si>
  <si>
    <t>　社会福祉施設等への非常用電源等整備促進事業補助金交付要綱（令和６年５月１日付６福祉高施第106号）第11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phoneticPr fontId="3"/>
  </si>
  <si>
    <t>　社会福祉施設等への非常用電源等整備促進事業補助金交付要綱（令和６年５月８日付６福祉障企第233号）第10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phoneticPr fontId="3"/>
  </si>
  <si>
    <t>　社会福祉施設等への非常用電源等整備促進事業補助金交付要綱（令和６年５月８日付６福祉子企第239号）第10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phoneticPr fontId="3"/>
  </si>
  <si>
    <t>　社会福祉施設等への非常用電源等整備促進事業補助金交付要綱（令和６年５月９日付６福祉生保第１４３号）第10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phoneticPr fontId="3"/>
  </si>
  <si>
    <t>高齢分野</t>
    <rPh sb="0" eb="4">
      <t>コウレイブンヤ</t>
    </rPh>
    <phoneticPr fontId="3"/>
  </si>
  <si>
    <t>障害分野</t>
    <rPh sb="0" eb="2">
      <t>ショウガイ</t>
    </rPh>
    <rPh sb="2" eb="4">
      <t>ブンヤ</t>
    </rPh>
    <phoneticPr fontId="3"/>
  </si>
  <si>
    <t>子供分野</t>
    <rPh sb="0" eb="2">
      <t>コドモ</t>
    </rPh>
    <rPh sb="2" eb="4">
      <t>ブンヤ</t>
    </rPh>
    <phoneticPr fontId="3"/>
  </si>
  <si>
    <t>生福分野</t>
    <rPh sb="0" eb="1">
      <t>セイ</t>
    </rPh>
    <rPh sb="1" eb="2">
      <t>フク</t>
    </rPh>
    <rPh sb="2" eb="4">
      <t>ブンヤ</t>
    </rPh>
    <phoneticPr fontId="3"/>
  </si>
  <si>
    <t>令和　　　年　　　月　　　日</t>
    <rPh sb="0" eb="2">
      <t>レイワ</t>
    </rPh>
    <rPh sb="5" eb="6">
      <t>ネン</t>
    </rPh>
    <rPh sb="9" eb="10">
      <t>ツキ</t>
    </rPh>
    <rPh sb="13" eb="14">
      <t>ニチ</t>
    </rPh>
    <phoneticPr fontId="3"/>
  </si>
  <si>
    <t>助産施設（第１種・第２種）</t>
    <rPh sb="5" eb="6">
      <t>ダイ</t>
    </rPh>
    <rPh sb="7" eb="8">
      <t>シュ</t>
    </rPh>
    <rPh sb="9" eb="10">
      <t>ダイ</t>
    </rPh>
    <rPh sb="11" eb="12">
      <t>シュ</t>
    </rPh>
    <phoneticPr fontId="42"/>
  </si>
  <si>
    <t>妊産婦等生活援助事業</t>
    <rPh sb="0" eb="10">
      <t>ニンサンプトウセイカツエンジョジギョウ</t>
    </rPh>
    <phoneticPr fontId="37"/>
  </si>
  <si>
    <t>居宅訪問型保育事業</t>
    <rPh sb="0" eb="2">
      <t>キョタク</t>
    </rPh>
    <rPh sb="2" eb="4">
      <t>ホウモン</t>
    </rPh>
    <rPh sb="4" eb="5">
      <t>ガタ</t>
    </rPh>
    <rPh sb="5" eb="7">
      <t>ホイク</t>
    </rPh>
    <rPh sb="7" eb="9">
      <t>ジギョウ</t>
    </rPh>
    <phoneticPr fontId="38"/>
  </si>
  <si>
    <t>児童相談所一時保護所</t>
    <rPh sb="9" eb="10">
      <t>ショ</t>
    </rPh>
    <phoneticPr fontId="38"/>
  </si>
  <si>
    <t>産後ケア事業</t>
    <rPh sb="0" eb="2">
      <t>サンゴ</t>
    </rPh>
    <rPh sb="4" eb="6">
      <t>ジギョウ</t>
    </rPh>
    <phoneticPr fontId="41"/>
  </si>
  <si>
    <t>小規模保育事業</t>
    <phoneticPr fontId="3"/>
  </si>
  <si>
    <t>事業所内保育事業</t>
    <phoneticPr fontId="3"/>
  </si>
  <si>
    <t>子供家庭支援センター</t>
    <rPh sb="0" eb="6">
      <t>コドモカテイシエン</t>
    </rPh>
    <phoneticPr fontId="37"/>
  </si>
  <si>
    <t>児童相談所</t>
    <phoneticPr fontId="38"/>
  </si>
  <si>
    <t>産前・産後サポート事業</t>
    <rPh sb="0" eb="2">
      <t>サンゼン</t>
    </rPh>
    <rPh sb="3" eb="5">
      <t>サンゴ</t>
    </rPh>
    <rPh sb="9" eb="11">
      <t>ジギョウ</t>
    </rPh>
    <phoneticPr fontId="37"/>
  </si>
  <si>
    <t>利用者支援事業実施施設</t>
    <rPh sb="7" eb="9">
      <t>ジッシ</t>
    </rPh>
    <rPh sb="9" eb="11">
      <t>シセツ</t>
    </rPh>
    <phoneticPr fontId="3"/>
  </si>
  <si>
    <t>家庭的保育事業（都制度）</t>
    <rPh sb="0" eb="3">
      <t>カテイテキ</t>
    </rPh>
    <rPh sb="3" eb="5">
      <t>ホイク</t>
    </rPh>
    <rPh sb="5" eb="7">
      <t>ジギョウ</t>
    </rPh>
    <rPh sb="8" eb="9">
      <t>ト</t>
    </rPh>
    <rPh sb="9" eb="11">
      <t>セイド</t>
    </rPh>
    <phoneticPr fontId="37"/>
  </si>
  <si>
    <t>保育所型認定こども園</t>
    <rPh sb="0" eb="2">
      <t>ホイク</t>
    </rPh>
    <rPh sb="2" eb="3">
      <t>ショ</t>
    </rPh>
    <rPh sb="3" eb="4">
      <t>ガタ</t>
    </rPh>
    <rPh sb="4" eb="6">
      <t>ニンテイ</t>
    </rPh>
    <rPh sb="9" eb="10">
      <t>エン</t>
    </rPh>
    <phoneticPr fontId="37"/>
  </si>
  <si>
    <t>地方裁量型認定こども園</t>
    <rPh sb="0" eb="2">
      <t>チホウ</t>
    </rPh>
    <rPh sb="2" eb="5">
      <t>サイリョウガタ</t>
    </rPh>
    <rPh sb="5" eb="7">
      <t>ニンテイ</t>
    </rPh>
    <rPh sb="10" eb="11">
      <t>エン</t>
    </rPh>
    <phoneticPr fontId="37"/>
  </si>
  <si>
    <t>幼保連携型認定こども園</t>
    <rPh sb="0" eb="2">
      <t>ヨウホ</t>
    </rPh>
    <rPh sb="2" eb="5">
      <t>レンケイガタ</t>
    </rPh>
    <rPh sb="5" eb="7">
      <t>ニンテイ</t>
    </rPh>
    <rPh sb="10" eb="11">
      <t>エン</t>
    </rPh>
    <phoneticPr fontId="37"/>
  </si>
  <si>
    <t>その他</t>
    <rPh sb="2" eb="3">
      <t>タ</t>
    </rPh>
    <phoneticPr fontId="3"/>
  </si>
  <si>
    <t>クリーム色の入力箇所への正確な入力に御協力ください。郵送時、このシートの印刷は不要です。</t>
    <rPh sb="4" eb="5">
      <t>イロ</t>
    </rPh>
    <rPh sb="6" eb="8">
      <t>ニュウリョク</t>
    </rPh>
    <rPh sb="8" eb="10">
      <t>カショ</t>
    </rPh>
    <rPh sb="12" eb="14">
      <t>セイカク</t>
    </rPh>
    <rPh sb="15" eb="17">
      <t>ニュウリョク</t>
    </rPh>
    <rPh sb="18" eb="21">
      <t>ゴキョウリョク</t>
    </rPh>
    <rPh sb="26" eb="28">
      <t>ユウソウ</t>
    </rPh>
    <rPh sb="28" eb="29">
      <t>ジ</t>
    </rPh>
    <rPh sb="36" eb="38">
      <t>インサツ</t>
    </rPh>
    <rPh sb="39" eb="41">
      <t>フヨウ</t>
    </rPh>
    <phoneticPr fontId="3"/>
  </si>
  <si>
    <t>地域子育て支援拠点事業所（子育てひろば）</t>
    <rPh sb="13" eb="15">
      <t>コソダ</t>
    </rPh>
    <phoneticPr fontId="37"/>
  </si>
  <si>
    <t>　　系</t>
    <rPh sb="2" eb="3">
      <t>ケイ</t>
    </rPh>
    <phoneticPr fontId="3"/>
  </si>
  <si>
    <t>　　　　　　　　　　　　　　　　　　　　　　　　　　　　　　　法人名</t>
    <rPh sb="31" eb="33">
      <t>ホウジン</t>
    </rPh>
    <rPh sb="33" eb="34">
      <t>メイ</t>
    </rPh>
    <phoneticPr fontId="3"/>
  </si>
  <si>
    <t>児童自立生活援助事業所</t>
    <rPh sb="2" eb="4">
      <t>ジリツ</t>
    </rPh>
    <rPh sb="4" eb="6">
      <t>セイカツ</t>
    </rPh>
    <rPh sb="6" eb="8">
      <t>エンジョ</t>
    </rPh>
    <rPh sb="8" eb="10">
      <t>ジギョウ</t>
    </rPh>
    <rPh sb="10" eb="11">
      <t>ショ</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</si>
</sst>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quot; 円&quot;"/>
    <numFmt numFmtId="179" formatCode="[DBNum3]\ [$-411]ggge&quot;年&quot;m&quot;月&quot;d&quot;日&quot;"/>
    <numFmt numFmtId="180" formatCode="0_);[Red]\(0\)"/>
    <numFmt numFmtId="181" formatCode="[DBNum3][$-411]0"/>
    <numFmt numFmtId="182" formatCode="0_ "/>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明朝"/>
      <family val="1"/>
      <charset val="128"/>
    </font>
    <font>
      <sz val="10"/>
      <name val="ＭＳ 明朝"/>
      <family val="1"/>
      <charset val="128"/>
    </font>
    <font>
      <sz val="12"/>
      <name val="ＭＳ 明朝"/>
      <family val="1"/>
      <charset val="128"/>
    </font>
    <font>
      <sz val="16"/>
      <name val="ＭＳ Ｐゴシック"/>
      <family val="3"/>
      <charset val="128"/>
    </font>
    <font>
      <sz val="11"/>
      <name val="ＭＳ 明朝"/>
      <family val="1"/>
      <charset val="128"/>
    </font>
    <font>
      <sz val="9"/>
      <color indexed="81"/>
      <name val="MS P ゴシック"/>
      <family val="3"/>
      <charset val="128"/>
    </font>
    <font>
      <b/>
      <sz val="9"/>
      <color indexed="81"/>
      <name val="MS P ゴシック"/>
      <family val="3"/>
      <charset val="128"/>
    </font>
    <font>
      <u/>
      <sz val="10"/>
      <name val="ＭＳ 明朝"/>
      <family val="1"/>
      <charset val="128"/>
    </font>
    <font>
      <sz val="11"/>
      <name val="ＭＳ Ｐ明朝"/>
      <family val="1"/>
      <charset val="128"/>
    </font>
    <font>
      <sz val="11"/>
      <name val="HG丸ｺﾞｼｯｸM-PRO"/>
      <family val="3"/>
      <charset val="128"/>
    </font>
    <font>
      <sz val="12"/>
      <name val="HG丸ｺﾞｼｯｸM-PRO"/>
      <family val="3"/>
      <charset val="128"/>
    </font>
    <font>
      <b/>
      <sz val="11"/>
      <color rgb="FFFF0000"/>
      <name val="HG丸ｺﾞｼｯｸM-PRO"/>
      <family val="3"/>
      <charset val="128"/>
    </font>
    <font>
      <sz val="20"/>
      <name val="HG丸ｺﾞｼｯｸM-PRO"/>
      <family val="3"/>
      <charset val="128"/>
    </font>
    <font>
      <sz val="12"/>
      <color theme="1"/>
      <name val="ＭＳ 明朝"/>
      <family val="1"/>
      <charset val="128"/>
    </font>
    <font>
      <sz val="20"/>
      <name val="ＭＳ 明朝"/>
      <family val="1"/>
      <charset val="128"/>
    </font>
    <font>
      <sz val="14"/>
      <name val="ＭＳ 明朝"/>
      <family val="1"/>
      <charset val="128"/>
    </font>
    <font>
      <u/>
      <sz val="14"/>
      <name val="ＭＳ 明朝"/>
      <family val="1"/>
      <charset val="128"/>
    </font>
    <font>
      <b/>
      <sz val="18"/>
      <name val="ＭＳ 明朝"/>
      <family val="1"/>
      <charset val="128"/>
    </font>
    <font>
      <b/>
      <sz val="20"/>
      <name val="ＭＳ 明朝"/>
      <family val="1"/>
      <charset val="128"/>
    </font>
    <font>
      <b/>
      <sz val="12"/>
      <name val="ＭＳ 明朝"/>
      <family val="1"/>
      <charset val="128"/>
    </font>
    <font>
      <b/>
      <sz val="20"/>
      <color indexed="8"/>
      <name val="ＭＳ 明朝"/>
      <family val="1"/>
      <charset val="128"/>
    </font>
    <font>
      <b/>
      <sz val="11"/>
      <color rgb="FFFF0000"/>
      <name val="ＭＳ 明朝"/>
      <family val="1"/>
      <charset val="128"/>
    </font>
    <font>
      <b/>
      <sz val="16"/>
      <color rgb="FFFF0000"/>
      <name val="ＭＳ 明朝"/>
      <family val="1"/>
      <charset val="128"/>
    </font>
    <font>
      <sz val="8"/>
      <name val="ＭＳ 明朝"/>
      <family val="1"/>
      <charset val="128"/>
    </font>
    <font>
      <b/>
      <sz val="16"/>
      <name val="ＭＳ Ｐ明朝"/>
      <family val="1"/>
      <charset val="128"/>
    </font>
    <font>
      <sz val="12"/>
      <name val="ＭＳ Ｐ明朝"/>
      <family val="1"/>
      <charset val="128"/>
    </font>
    <font>
      <sz val="10"/>
      <name val="Times New Roman"/>
      <family val="1"/>
    </font>
    <font>
      <sz val="10.5"/>
      <name val="ＭＳ 明朝"/>
      <family val="1"/>
      <charset val="128"/>
    </font>
    <font>
      <sz val="6"/>
      <name val="ＭＳ Ｐ明朝"/>
      <family val="1"/>
      <charset val="128"/>
    </font>
    <font>
      <sz val="22"/>
      <name val="ＭＳ 明朝"/>
      <family val="1"/>
      <charset val="128"/>
    </font>
    <font>
      <b/>
      <sz val="20"/>
      <color rgb="FFFF0000"/>
      <name val="ＭＳ 明朝"/>
      <family val="1"/>
      <charset val="128"/>
    </font>
    <font>
      <b/>
      <sz val="14"/>
      <color theme="0"/>
      <name val="ＭＳ 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2"/>
      <scheme val="minor"/>
    </font>
    <font>
      <sz val="9"/>
      <name val="ＭＳ Ｐゴシック"/>
      <family val="3"/>
      <charset val="128"/>
      <scheme val="minor"/>
    </font>
    <font>
      <sz val="11"/>
      <name val="メイリオ"/>
      <family val="3"/>
      <charset val="128"/>
    </font>
    <font>
      <b/>
      <sz val="12"/>
      <color rgb="FFFF0000"/>
      <name val="HG丸ｺﾞｼｯｸM-PRO"/>
      <family val="3"/>
      <charset val="128"/>
    </font>
    <font>
      <sz val="11"/>
      <color theme="0"/>
      <name val="HG丸ｺﾞｼｯｸM-PRO"/>
      <family val="3"/>
      <charset val="128"/>
    </font>
    <font>
      <b/>
      <sz val="11"/>
      <name val="HG丸ｺﾞｼｯｸM-PRO"/>
      <family val="3"/>
      <charset val="128"/>
    </font>
    <font>
      <b/>
      <sz val="22"/>
      <name val="HG丸ｺﾞｼｯｸM-PRO"/>
      <family val="3"/>
      <charset val="128"/>
    </font>
  </fonts>
  <fills count="1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66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55"/>
      </left>
      <right/>
      <top style="hair">
        <color indexed="55"/>
      </top>
      <bottom/>
      <diagonal/>
    </border>
    <border>
      <left/>
      <right/>
      <top style="hair">
        <color indexed="55"/>
      </top>
      <bottom/>
      <diagonal/>
    </border>
    <border>
      <left style="medium">
        <color indexed="55"/>
      </left>
      <right/>
      <top style="hair">
        <color indexed="55"/>
      </top>
      <bottom style="medium">
        <color indexed="55"/>
      </bottom>
      <diagonal/>
    </border>
    <border>
      <left/>
      <right/>
      <top style="hair">
        <color indexed="55"/>
      </top>
      <bottom style="medium">
        <color indexed="55"/>
      </bottom>
      <diagonal/>
    </border>
    <border>
      <left/>
      <right/>
      <top style="medium">
        <color indexed="55"/>
      </top>
      <bottom/>
      <diagonal/>
    </border>
    <border>
      <left style="thin">
        <color indexed="55"/>
      </left>
      <right/>
      <top style="medium">
        <color indexed="55"/>
      </top>
      <bottom style="hair">
        <color indexed="55"/>
      </bottom>
      <diagonal/>
    </border>
    <border>
      <left/>
      <right/>
      <top style="medium">
        <color indexed="55"/>
      </top>
      <bottom style="hair">
        <color indexed="55"/>
      </bottom>
      <diagonal/>
    </border>
    <border>
      <left/>
      <right style="medium">
        <color indexed="55"/>
      </right>
      <top style="medium">
        <color indexed="55"/>
      </top>
      <bottom style="hair">
        <color indexed="55"/>
      </bottom>
      <diagonal/>
    </border>
    <border>
      <left style="thin">
        <color indexed="55"/>
      </left>
      <right/>
      <top/>
      <bottom style="hair">
        <color indexed="55"/>
      </bottom>
      <diagonal/>
    </border>
    <border>
      <left/>
      <right/>
      <top/>
      <bottom style="hair">
        <color indexed="55"/>
      </bottom>
      <diagonal/>
    </border>
    <border>
      <left/>
      <right style="medium">
        <color indexed="55"/>
      </right>
      <top/>
      <bottom style="hair">
        <color indexed="55"/>
      </bottom>
      <diagonal/>
    </border>
    <border>
      <left/>
      <right/>
      <top style="hair">
        <color indexed="55"/>
      </top>
      <bottom style="hair">
        <color indexed="55"/>
      </bottom>
      <diagonal/>
    </border>
    <border>
      <left style="thin">
        <color indexed="55"/>
      </left>
      <right/>
      <top style="hair">
        <color indexed="55"/>
      </top>
      <bottom style="medium">
        <color indexed="55"/>
      </bottom>
      <diagonal/>
    </border>
    <border>
      <left/>
      <right style="medium">
        <color indexed="55"/>
      </right>
      <top style="hair">
        <color indexed="55"/>
      </top>
      <bottom style="medium">
        <color indexed="55"/>
      </bottom>
      <diagonal/>
    </border>
    <border>
      <left style="medium">
        <color indexed="55"/>
      </left>
      <right/>
      <top style="medium">
        <color indexed="55"/>
      </top>
      <bottom/>
      <diagonal/>
    </border>
    <border>
      <left/>
      <right style="medium">
        <color indexed="55"/>
      </right>
      <top style="medium">
        <color indexed="55"/>
      </top>
      <bottom/>
      <diagonal/>
    </border>
    <border>
      <left style="medium">
        <color indexed="55"/>
      </left>
      <right/>
      <top/>
      <bottom/>
      <diagonal/>
    </border>
    <border>
      <left/>
      <right style="medium">
        <color indexed="55"/>
      </right>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style="medium">
        <color indexed="55"/>
      </left>
      <right/>
      <top style="medium">
        <color indexed="55"/>
      </top>
      <bottom style="hair">
        <color indexed="55"/>
      </bottom>
      <diagonal/>
    </border>
    <border>
      <left style="medium">
        <color indexed="55"/>
      </left>
      <right/>
      <top style="hair">
        <color indexed="55"/>
      </top>
      <bottom style="hair">
        <color indexed="55"/>
      </bottom>
      <diagonal/>
    </border>
    <border>
      <left style="medium">
        <color indexed="55"/>
      </left>
      <right/>
      <top/>
      <bottom style="hair">
        <color indexed="55"/>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DotDot">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55"/>
      </left>
      <right/>
      <top style="thin">
        <color indexed="64"/>
      </top>
      <bottom style="hair">
        <color indexed="55"/>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right style="thin">
        <color indexed="64"/>
      </right>
      <top/>
      <bottom style="hair">
        <color indexed="55"/>
      </bottom>
      <diagonal/>
    </border>
    <border>
      <left/>
      <right/>
      <top style="hair">
        <color indexed="55"/>
      </top>
      <bottom style="thin">
        <color indexed="64"/>
      </bottom>
      <diagonal/>
    </border>
    <border>
      <left style="thin">
        <color indexed="55"/>
      </left>
      <right/>
      <top style="hair">
        <color indexed="55"/>
      </top>
      <bottom style="thin">
        <color indexed="64"/>
      </bottom>
      <diagonal/>
    </border>
    <border>
      <left/>
      <right style="thin">
        <color indexed="64"/>
      </right>
      <top style="hair">
        <color indexed="55"/>
      </top>
      <bottom style="thin">
        <color indexed="64"/>
      </bottom>
      <diagonal/>
    </border>
  </borders>
  <cellStyleXfs count="7">
    <xf numFmtId="0" fontId="0" fillId="0" borderId="0"/>
    <xf numFmtId="38" fontId="2" fillId="0" borderId="0" applyFont="0" applyFill="0" applyBorder="0" applyAlignment="0" applyProtection="0"/>
    <xf numFmtId="0" fontId="2" fillId="0" borderId="0"/>
    <xf numFmtId="0" fontId="2" fillId="0" borderId="0">
      <alignment vertical="center"/>
    </xf>
    <xf numFmtId="0" fontId="2" fillId="0" borderId="0">
      <alignment vertical="center"/>
    </xf>
    <xf numFmtId="0" fontId="1" fillId="0" borderId="0">
      <alignment vertical="center"/>
    </xf>
    <xf numFmtId="0" fontId="30" fillId="0" borderId="0">
      <alignment horizontal="center" vertical="center"/>
    </xf>
  </cellStyleXfs>
  <cellXfs count="379">
    <xf numFmtId="0" fontId="0" fillId="0" borderId="0" xfId="0"/>
    <xf numFmtId="49" fontId="6" fillId="0" borderId="0" xfId="0" applyNumberFormat="1" applyFont="1" applyFill="1" applyBorder="1"/>
    <xf numFmtId="49" fontId="5" fillId="0" borderId="0" xfId="0" applyNumberFormat="1" applyFont="1" applyBorder="1" applyAlignment="1">
      <alignment horizontal="left"/>
    </xf>
    <xf numFmtId="49" fontId="4" fillId="0" borderId="0" xfId="0" applyNumberFormat="1" applyFont="1" applyBorder="1" applyAlignment="1">
      <alignment horizontal="center"/>
    </xf>
    <xf numFmtId="49" fontId="5" fillId="0" borderId="0" xfId="0" applyNumberFormat="1" applyFont="1" applyBorder="1" applyAlignment="1">
      <alignment horizontal="left" vertical="center"/>
    </xf>
    <xf numFmtId="0" fontId="8" fillId="2" borderId="0" xfId="0" applyFont="1" applyFill="1" applyAlignment="1">
      <alignment vertical="center"/>
    </xf>
    <xf numFmtId="0" fontId="8" fillId="0" borderId="0" xfId="0" applyFont="1" applyAlignment="1">
      <alignment vertical="center"/>
    </xf>
    <xf numFmtId="0" fontId="8" fillId="0" borderId="0" xfId="2" applyFont="1" applyBorder="1" applyAlignment="1">
      <alignment vertical="center"/>
    </xf>
    <xf numFmtId="0" fontId="8" fillId="0" borderId="0" xfId="2" applyFont="1" applyBorder="1" applyAlignment="1">
      <alignment horizontal="left" vertical="center"/>
    </xf>
    <xf numFmtId="0" fontId="8" fillId="0" borderId="0" xfId="2" applyFont="1" applyBorder="1" applyAlignment="1">
      <alignment horizontal="right" vertical="center"/>
    </xf>
    <xf numFmtId="0" fontId="8" fillId="0" borderId="5" xfId="2" applyFont="1" applyBorder="1" applyAlignment="1">
      <alignment horizontal="left" vertical="center"/>
    </xf>
    <xf numFmtId="0" fontId="8" fillId="0" borderId="6" xfId="2" applyFont="1" applyBorder="1" applyAlignment="1">
      <alignment horizontal="left" vertical="center"/>
    </xf>
    <xf numFmtId="0" fontId="8" fillId="0" borderId="7" xfId="2" applyFont="1" applyBorder="1" applyAlignment="1">
      <alignment horizontal="left" vertical="center"/>
    </xf>
    <xf numFmtId="0" fontId="8" fillId="0" borderId="8" xfId="2" applyFont="1" applyBorder="1" applyAlignment="1">
      <alignment horizontal="left" vertical="center"/>
    </xf>
    <xf numFmtId="0" fontId="8" fillId="0" borderId="9" xfId="2" applyFont="1" applyBorder="1" applyAlignment="1">
      <alignment horizontal="left" vertical="center"/>
    </xf>
    <xf numFmtId="0" fontId="8" fillId="0" borderId="3" xfId="2" applyFont="1" applyBorder="1" applyAlignment="1">
      <alignment horizontal="left" vertical="center"/>
    </xf>
    <xf numFmtId="0" fontId="8" fillId="0" borderId="4" xfId="2" applyFont="1" applyBorder="1" applyAlignment="1">
      <alignment horizontal="left" vertical="center"/>
    </xf>
    <xf numFmtId="0" fontId="8" fillId="0" borderId="2" xfId="2" applyFont="1" applyBorder="1" applyAlignment="1">
      <alignment horizontal="left" vertical="center"/>
    </xf>
    <xf numFmtId="0" fontId="8" fillId="0" borderId="10" xfId="2" applyFont="1" applyBorder="1" applyAlignment="1">
      <alignment horizontal="left" vertical="center"/>
    </xf>
    <xf numFmtId="0" fontId="8" fillId="0" borderId="11" xfId="2" applyFont="1" applyBorder="1" applyAlignment="1">
      <alignment horizontal="left" vertical="center"/>
    </xf>
    <xf numFmtId="0" fontId="8" fillId="0" borderId="0" xfId="2" applyFont="1" applyFill="1" applyBorder="1" applyAlignment="1">
      <alignment horizontal="left" vertical="center"/>
    </xf>
    <xf numFmtId="0" fontId="8" fillId="0" borderId="0" xfId="2" applyFont="1" applyFill="1" applyBorder="1" applyAlignment="1">
      <alignment vertical="center"/>
    </xf>
    <xf numFmtId="0" fontId="8" fillId="0" borderId="0" xfId="2" applyFont="1" applyFill="1" applyAlignment="1">
      <alignment horizontal="right" vertical="center"/>
    </xf>
    <xf numFmtId="0" fontId="8" fillId="0" borderId="0" xfId="2" applyFont="1" applyAlignment="1">
      <alignment horizontal="right" vertical="center"/>
    </xf>
    <xf numFmtId="0" fontId="8" fillId="0" borderId="0" xfId="2" applyFont="1" applyAlignment="1">
      <alignment vertical="center"/>
    </xf>
    <xf numFmtId="38" fontId="6" fillId="0" borderId="0" xfId="1" applyFont="1" applyFill="1" applyBorder="1"/>
    <xf numFmtId="49"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left" vertical="center" wrapText="1"/>
    </xf>
    <xf numFmtId="0" fontId="8" fillId="0" borderId="8" xfId="2" applyFont="1" applyFill="1" applyBorder="1" applyAlignment="1">
      <alignment horizontal="left" vertical="center"/>
    </xf>
    <xf numFmtId="0" fontId="8" fillId="0" borderId="9" xfId="2" applyFont="1" applyFill="1" applyBorder="1" applyAlignment="1">
      <alignment horizontal="left" vertical="center"/>
    </xf>
    <xf numFmtId="49" fontId="6" fillId="0" borderId="0" xfId="0" applyNumberFormat="1" applyFont="1" applyFill="1" applyBorder="1" applyAlignment="1">
      <alignment vertical="center"/>
    </xf>
    <xf numFmtId="0" fontId="0" fillId="0" borderId="0" xfId="0" applyFont="1" applyAlignment="1">
      <alignment horizontal="center" vertical="center"/>
    </xf>
    <xf numFmtId="0" fontId="6" fillId="0" borderId="0" xfId="0" applyNumberFormat="1" applyFont="1" applyFill="1" applyBorder="1" applyAlignment="1">
      <alignment vertical="top" wrapText="1"/>
    </xf>
    <xf numFmtId="0" fontId="8" fillId="0" borderId="0" xfId="2" applyFont="1" applyBorder="1" applyAlignment="1">
      <alignment horizontal="center" vertical="center"/>
    </xf>
    <xf numFmtId="0" fontId="0" fillId="0" borderId="0" xfId="3" applyFont="1">
      <alignment vertical="center"/>
    </xf>
    <xf numFmtId="0" fontId="11" fillId="0" borderId="0" xfId="0" applyNumberFormat="1" applyFont="1" applyBorder="1" applyAlignment="1">
      <alignment vertical="center" shrinkToFit="1"/>
    </xf>
    <xf numFmtId="0" fontId="12" fillId="0" borderId="0" xfId="3" applyFont="1">
      <alignment vertical="center"/>
    </xf>
    <xf numFmtId="0" fontId="12" fillId="0" borderId="0" xfId="3" applyFont="1" applyFill="1">
      <alignment vertical="center"/>
    </xf>
    <xf numFmtId="0" fontId="12" fillId="0" borderId="0" xfId="3" applyFont="1" applyFill="1" applyAlignment="1">
      <alignment horizontal="right" vertical="center"/>
    </xf>
    <xf numFmtId="0" fontId="0" fillId="0" borderId="0" xfId="3" applyFont="1" applyFill="1">
      <alignment vertical="center"/>
    </xf>
    <xf numFmtId="0" fontId="13" fillId="0" borderId="0" xfId="0" applyFont="1" applyAlignment="1">
      <alignment horizontal="left" vertical="center" shrinkToFit="1"/>
    </xf>
    <xf numFmtId="0" fontId="13" fillId="0" borderId="0" xfId="0" applyFont="1" applyAlignment="1">
      <alignment vertical="center"/>
    </xf>
    <xf numFmtId="0" fontId="15" fillId="0" borderId="0" xfId="0" applyFont="1" applyAlignment="1">
      <alignment vertical="center"/>
    </xf>
    <xf numFmtId="0" fontId="13" fillId="0" borderId="1" xfId="0" applyFont="1" applyBorder="1" applyAlignment="1">
      <alignment vertical="center"/>
    </xf>
    <xf numFmtId="0" fontId="14" fillId="0" borderId="0" xfId="0" applyFont="1" applyAlignment="1">
      <alignment vertical="center"/>
    </xf>
    <xf numFmtId="0" fontId="16" fillId="0" borderId="0" xfId="0" applyFont="1" applyAlignment="1">
      <alignment vertical="center"/>
    </xf>
    <xf numFmtId="0" fontId="13" fillId="0" borderId="1" xfId="0" applyFont="1" applyBorder="1" applyAlignment="1">
      <alignment vertical="center" shrinkToFit="1"/>
    </xf>
    <xf numFmtId="176" fontId="17" fillId="0" borderId="1" xfId="0" applyNumberFormat="1" applyFont="1" applyFill="1" applyBorder="1" applyAlignment="1">
      <alignment horizontal="right"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176" fontId="17" fillId="0" borderId="13" xfId="0" applyNumberFormat="1" applyFont="1" applyFill="1" applyBorder="1" applyAlignment="1">
      <alignment horizontal="right" vertical="center"/>
    </xf>
    <xf numFmtId="176" fontId="6" fillId="0" borderId="43" xfId="0" applyNumberFormat="1" applyFont="1" applyBorder="1" applyAlignment="1">
      <alignment vertical="center"/>
    </xf>
    <xf numFmtId="0" fontId="8" fillId="0" borderId="0" xfId="0" applyFont="1" applyBorder="1"/>
    <xf numFmtId="49" fontId="6" fillId="0" borderId="0" xfId="0" applyNumberFormat="1" applyFont="1" applyBorder="1" applyAlignment="1">
      <alignment horizontal="right"/>
    </xf>
    <xf numFmtId="0" fontId="8" fillId="0" borderId="0" xfId="0" applyFont="1"/>
    <xf numFmtId="0" fontId="8" fillId="0" borderId="0" xfId="0" applyFont="1" applyAlignment="1">
      <alignment horizontal="center" vertical="center"/>
    </xf>
    <xf numFmtId="0" fontId="8" fillId="0" borderId="0" xfId="0" applyFont="1" applyAlignment="1">
      <alignment horizontal="right"/>
    </xf>
    <xf numFmtId="0" fontId="19" fillId="4" borderId="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19" fillId="3" borderId="46" xfId="0" applyFont="1" applyFill="1" applyBorder="1" applyAlignment="1">
      <alignment horizontal="center" vertical="center" wrapText="1"/>
    </xf>
    <xf numFmtId="177" fontId="6" fillId="0" borderId="1" xfId="0" applyNumberFormat="1" applyFont="1" applyFill="1" applyBorder="1" applyAlignment="1">
      <alignment horizontal="right" vertical="center" wrapText="1"/>
    </xf>
    <xf numFmtId="177" fontId="6" fillId="0" borderId="1" xfId="0" applyNumberFormat="1" applyFont="1" applyBorder="1" applyAlignment="1">
      <alignment horizontal="right" vertical="center"/>
    </xf>
    <xf numFmtId="177" fontId="6" fillId="0" borderId="3" xfId="0" applyNumberFormat="1" applyFont="1" applyBorder="1" applyAlignment="1">
      <alignment horizontal="center" vertical="center"/>
    </xf>
    <xf numFmtId="177" fontId="6" fillId="0" borderId="47" xfId="0" applyNumberFormat="1" applyFont="1" applyBorder="1" applyAlignment="1">
      <alignment horizontal="right" vertical="center"/>
    </xf>
    <xf numFmtId="0" fontId="8" fillId="0" borderId="9" xfId="0" applyFont="1" applyBorder="1"/>
    <xf numFmtId="0" fontId="6" fillId="0" borderId="14" xfId="0" applyFont="1" applyBorder="1" applyAlignment="1">
      <alignment vertical="center"/>
    </xf>
    <xf numFmtId="0" fontId="6" fillId="0" borderId="15" xfId="0" applyFont="1" applyBorder="1" applyAlignment="1">
      <alignment vertical="center"/>
    </xf>
    <xf numFmtId="38" fontId="8" fillId="0" borderId="0" xfId="1" applyFont="1" applyAlignment="1">
      <alignment vertical="center"/>
    </xf>
    <xf numFmtId="0" fontId="6" fillId="0" borderId="0" xfId="0" applyFont="1" applyAlignment="1">
      <alignment vertical="center"/>
    </xf>
    <xf numFmtId="38" fontId="8" fillId="0" borderId="0" xfId="1" applyFont="1"/>
    <xf numFmtId="0" fontId="6" fillId="0" borderId="4" xfId="0" applyFont="1" applyBorder="1" applyAlignment="1">
      <alignment vertical="center"/>
    </xf>
    <xf numFmtId="0" fontId="8" fillId="0" borderId="0" xfId="0" applyFont="1" applyAlignment="1">
      <alignment shrinkToFit="1"/>
    </xf>
    <xf numFmtId="0" fontId="17" fillId="0" borderId="1" xfId="0" applyFont="1" applyFill="1" applyBorder="1" applyAlignment="1">
      <alignment horizontal="center" vertical="center" shrinkToFit="1"/>
    </xf>
    <xf numFmtId="0" fontId="21" fillId="0" borderId="0" xfId="0" applyFont="1" applyAlignment="1">
      <alignment horizontal="center" vertical="center"/>
    </xf>
    <xf numFmtId="0" fontId="6" fillId="0" borderId="0" xfId="0" applyFont="1" applyBorder="1"/>
    <xf numFmtId="49" fontId="6" fillId="0" borderId="0" xfId="0" applyNumberFormat="1" applyFont="1" applyBorder="1" applyAlignment="1">
      <alignment horizontal="left"/>
    </xf>
    <xf numFmtId="49" fontId="23" fillId="0" borderId="0" xfId="0" applyNumberFormat="1" applyFont="1" applyBorder="1" applyAlignment="1">
      <alignment horizontal="center"/>
    </xf>
    <xf numFmtId="0" fontId="6" fillId="0" borderId="0" xfId="0" applyFont="1"/>
    <xf numFmtId="0" fontId="25" fillId="0" borderId="0" xfId="0" applyFont="1"/>
    <xf numFmtId="0" fontId="26" fillId="0" borderId="0" xfId="0" applyFont="1" applyAlignment="1">
      <alignment horizontal="right" vertical="center"/>
    </xf>
    <xf numFmtId="176" fontId="17" fillId="0" borderId="1" xfId="0" applyNumberFormat="1" applyFont="1" applyFill="1" applyBorder="1" applyAlignment="1">
      <alignment horizontal="right" vertical="center" shrinkToFit="1"/>
    </xf>
    <xf numFmtId="0" fontId="13" fillId="0" borderId="0" xfId="0" applyFont="1" applyAlignment="1">
      <alignment vertical="center" shrinkToFit="1"/>
    </xf>
    <xf numFmtId="49" fontId="6" fillId="0" borderId="0" xfId="0" applyNumberFormat="1" applyFont="1" applyFill="1" applyBorder="1" applyAlignment="1">
      <alignment horizontal="center" vertical="center"/>
    </xf>
    <xf numFmtId="0" fontId="0" fillId="0" borderId="0" xfId="0" applyFont="1" applyAlignment="1">
      <alignment horizontal="center" vertical="center"/>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8" fillId="0" borderId="0" xfId="2" applyFont="1" applyBorder="1" applyAlignment="1">
      <alignment horizontal="center" vertical="center"/>
    </xf>
    <xf numFmtId="0" fontId="8" fillId="0" borderId="0" xfId="2" applyFont="1" applyBorder="1" applyAlignment="1">
      <alignment horizontal="right" vertical="center"/>
    </xf>
    <xf numFmtId="177" fontId="6" fillId="0" borderId="56" xfId="0" applyNumberFormat="1" applyFont="1" applyBorder="1" applyAlignment="1">
      <alignment horizontal="right" vertical="center"/>
    </xf>
    <xf numFmtId="0" fontId="8" fillId="0" borderId="0" xfId="2" applyFont="1" applyBorder="1" applyAlignment="1">
      <alignment horizontal="right" vertical="center"/>
    </xf>
    <xf numFmtId="0" fontId="8" fillId="0" borderId="0" xfId="2" applyFont="1" applyBorder="1" applyAlignment="1">
      <alignment horizontal="center" vertical="center"/>
    </xf>
    <xf numFmtId="0" fontId="8" fillId="0" borderId="0" xfId="4" applyFont="1" applyFill="1">
      <alignment vertical="center"/>
    </xf>
    <xf numFmtId="0" fontId="29" fillId="0" borderId="0" xfId="0" applyFont="1"/>
    <xf numFmtId="0" fontId="29" fillId="0" borderId="60" xfId="0" applyFont="1" applyBorder="1"/>
    <xf numFmtId="0" fontId="29" fillId="0" borderId="0" xfId="0" applyFont="1" applyBorder="1"/>
    <xf numFmtId="0" fontId="29" fillId="0" borderId="61" xfId="0" applyFont="1" applyBorder="1"/>
    <xf numFmtId="0" fontId="29" fillId="0" borderId="60" xfId="0" applyFont="1" applyBorder="1" applyAlignment="1">
      <alignment horizontal="left"/>
    </xf>
    <xf numFmtId="0" fontId="29" fillId="0" borderId="62" xfId="0" applyFont="1" applyBorder="1"/>
    <xf numFmtId="0" fontId="29" fillId="0" borderId="11" xfId="0" applyFont="1" applyBorder="1"/>
    <xf numFmtId="0" fontId="29" fillId="0" borderId="63" xfId="0" applyFont="1" applyBorder="1"/>
    <xf numFmtId="0" fontId="29" fillId="0" borderId="64" xfId="0" applyFont="1" applyBorder="1"/>
    <xf numFmtId="0" fontId="29" fillId="0" borderId="65" xfId="0" applyFont="1" applyBorder="1"/>
    <xf numFmtId="0" fontId="29" fillId="0" borderId="66" xfId="0" applyFont="1" applyBorder="1"/>
    <xf numFmtId="0" fontId="31" fillId="0" borderId="0" xfId="6" applyFont="1" applyAlignment="1">
      <alignment horizontal="left" vertical="center"/>
    </xf>
    <xf numFmtId="0" fontId="31" fillId="0" borderId="0" xfId="6" applyFont="1">
      <alignment horizontal="center" vertical="center"/>
    </xf>
    <xf numFmtId="0" fontId="6" fillId="0" borderId="0" xfId="6" applyFont="1" applyAlignment="1">
      <alignment horizontal="right" vertical="center"/>
    </xf>
    <xf numFmtId="0" fontId="18" fillId="0" borderId="0" xfId="6" applyFont="1" applyAlignment="1">
      <alignment horizontal="left" vertical="center"/>
    </xf>
    <xf numFmtId="0" fontId="18" fillId="0" borderId="0" xfId="6" applyFont="1">
      <alignment horizontal="center" vertical="center"/>
    </xf>
    <xf numFmtId="0" fontId="33" fillId="0" borderId="0" xfId="6" applyFont="1" applyAlignment="1">
      <alignment horizontal="center" vertical="center"/>
    </xf>
    <xf numFmtId="0" fontId="31" fillId="0" borderId="0" xfId="6" applyFont="1" applyAlignment="1">
      <alignment horizontal="center" vertical="center"/>
    </xf>
    <xf numFmtId="0" fontId="8" fillId="0" borderId="0" xfId="6" applyFont="1" applyAlignment="1">
      <alignment horizontal="center" vertical="center"/>
    </xf>
    <xf numFmtId="0" fontId="19" fillId="0" borderId="0" xfId="6" applyFont="1" applyAlignment="1">
      <alignment horizontal="right" vertical="center"/>
    </xf>
    <xf numFmtId="0" fontId="19" fillId="0" borderId="0" xfId="6" applyFont="1" applyAlignment="1">
      <alignment horizontal="left" vertical="center"/>
    </xf>
    <xf numFmtId="0" fontId="19" fillId="0" borderId="0" xfId="6" applyFont="1">
      <alignment horizontal="center" vertical="center"/>
    </xf>
    <xf numFmtId="0" fontId="6" fillId="0" borderId="0" xfId="6" applyFont="1" applyAlignment="1">
      <alignment horizontal="left" vertical="center"/>
    </xf>
    <xf numFmtId="0" fontId="6" fillId="0" borderId="0" xfId="6" applyFont="1">
      <alignment horizontal="center" vertical="center"/>
    </xf>
    <xf numFmtId="181" fontId="6" fillId="0" borderId="0" xfId="6" applyNumberFormat="1" applyFont="1">
      <alignment horizontal="center" vertical="center"/>
    </xf>
    <xf numFmtId="0" fontId="8" fillId="0" borderId="0" xfId="6" applyFont="1">
      <alignment horizontal="center" vertical="center"/>
    </xf>
    <xf numFmtId="0" fontId="8" fillId="0" borderId="0" xfId="6" applyFont="1" applyAlignment="1">
      <alignment horizontal="left" vertical="center"/>
    </xf>
    <xf numFmtId="0" fontId="5" fillId="0" borderId="0" xfId="6" applyFont="1">
      <alignment horizontal="center" vertical="center"/>
    </xf>
    <xf numFmtId="0" fontId="5" fillId="0" borderId="0" xfId="6" applyFont="1" applyAlignment="1">
      <alignment horizontal="left" vertical="center"/>
    </xf>
    <xf numFmtId="0" fontId="5" fillId="0" borderId="67" xfId="6" applyFont="1" applyBorder="1" applyAlignment="1">
      <alignment horizontal="left" vertical="center"/>
    </xf>
    <xf numFmtId="0" fontId="5" fillId="0" borderId="67" xfId="6" applyFont="1" applyBorder="1">
      <alignment horizontal="center" vertical="center"/>
    </xf>
    <xf numFmtId="0" fontId="8" fillId="0" borderId="67" xfId="6" applyFont="1" applyBorder="1" applyAlignment="1">
      <alignment horizontal="left" vertical="center"/>
    </xf>
    <xf numFmtId="0" fontId="31" fillId="0" borderId="65" xfId="6" applyFont="1" applyBorder="1" applyAlignment="1">
      <alignment horizontal="left" vertical="center"/>
    </xf>
    <xf numFmtId="0" fontId="31" fillId="0" borderId="65" xfId="6" applyFont="1" applyBorder="1">
      <alignment horizontal="center" vertical="center"/>
    </xf>
    <xf numFmtId="0" fontId="31" fillId="0" borderId="61" xfId="6" applyFont="1" applyBorder="1" applyAlignment="1">
      <alignment horizontal="center" vertical="center"/>
    </xf>
    <xf numFmtId="0" fontId="8" fillId="0" borderId="44" xfId="6" applyFont="1" applyBorder="1" applyAlignment="1">
      <alignment horizontal="center" vertical="center" shrinkToFit="1"/>
    </xf>
    <xf numFmtId="0" fontId="31" fillId="0" borderId="0" xfId="6" applyFont="1" applyBorder="1" applyAlignment="1">
      <alignment horizontal="center" vertical="center"/>
    </xf>
    <xf numFmtId="0" fontId="6" fillId="0" borderId="61" xfId="6" applyFont="1" applyBorder="1">
      <alignment horizontal="center" vertical="center"/>
    </xf>
    <xf numFmtId="182" fontId="6" fillId="7" borderId="73" xfId="6" applyNumberFormat="1" applyFont="1" applyFill="1" applyBorder="1" applyAlignment="1" applyProtection="1">
      <alignment horizontal="center" vertical="center"/>
      <protection locked="0"/>
    </xf>
    <xf numFmtId="0" fontId="6" fillId="7" borderId="1" xfId="6" applyFont="1" applyFill="1" applyBorder="1" applyAlignment="1" applyProtection="1">
      <alignment horizontal="center" vertical="center"/>
      <protection locked="0"/>
    </xf>
    <xf numFmtId="0" fontId="6" fillId="7" borderId="77" xfId="6" applyFont="1" applyFill="1" applyBorder="1" applyAlignment="1" applyProtection="1">
      <alignment horizontal="center" vertical="center"/>
      <protection locked="0"/>
    </xf>
    <xf numFmtId="0" fontId="6" fillId="0" borderId="64" xfId="6" applyFont="1" applyFill="1" applyBorder="1">
      <alignment horizontal="center" vertical="center"/>
    </xf>
    <xf numFmtId="0" fontId="6" fillId="0" borderId="0" xfId="6" applyFont="1" applyFill="1" applyBorder="1">
      <alignment horizontal="center" vertical="center"/>
    </xf>
    <xf numFmtId="0" fontId="31" fillId="0" borderId="61" xfId="6" applyFont="1" applyBorder="1">
      <alignment horizontal="center" vertical="center"/>
    </xf>
    <xf numFmtId="0" fontId="6" fillId="0" borderId="61" xfId="6" applyFont="1" applyBorder="1" applyAlignment="1">
      <alignment horizontal="center" vertical="center"/>
    </xf>
    <xf numFmtId="0" fontId="6" fillId="7" borderId="78" xfId="6" applyFont="1" applyFill="1" applyBorder="1" applyAlignment="1" applyProtection="1">
      <alignment horizontal="center" vertical="center"/>
      <protection locked="0"/>
    </xf>
    <xf numFmtId="0" fontId="6" fillId="0" borderId="0" xfId="6" applyFont="1" applyFill="1" applyBorder="1" applyAlignment="1" applyProtection="1">
      <alignment horizontal="center" vertical="center"/>
      <protection locked="0"/>
    </xf>
    <xf numFmtId="0" fontId="6" fillId="0" borderId="0" xfId="6" applyFont="1" applyFill="1" applyAlignment="1">
      <alignment horizontal="center" vertical="center"/>
    </xf>
    <xf numFmtId="0" fontId="6" fillId="0" borderId="0" xfId="6" applyFont="1" applyAlignment="1">
      <alignment horizontal="center" vertical="center"/>
    </xf>
    <xf numFmtId="0" fontId="31" fillId="0" borderId="67" xfId="6" applyFont="1" applyBorder="1" applyAlignment="1">
      <alignment horizontal="left" vertical="center"/>
    </xf>
    <xf numFmtId="0" fontId="31" fillId="0" borderId="67" xfId="6" applyFont="1" applyBorder="1">
      <alignment horizontal="center" vertical="center"/>
    </xf>
    <xf numFmtId="0" fontId="31" fillId="0" borderId="0" xfId="6" applyFont="1" applyBorder="1" applyAlignment="1">
      <alignment horizontal="left" vertical="center"/>
    </xf>
    <xf numFmtId="0" fontId="31" fillId="0" borderId="0" xfId="6" applyFont="1" applyBorder="1">
      <alignment horizontal="center" vertical="center"/>
    </xf>
    <xf numFmtId="0" fontId="29" fillId="0" borderId="0" xfId="0" applyFont="1" applyBorder="1" applyAlignment="1"/>
    <xf numFmtId="0" fontId="29" fillId="0" borderId="79" xfId="0" applyFont="1" applyBorder="1"/>
    <xf numFmtId="0" fontId="29" fillId="0" borderId="0" xfId="0" applyFont="1" applyBorder="1" applyAlignment="1">
      <alignment horizontal="left" vertical="center"/>
    </xf>
    <xf numFmtId="0" fontId="6" fillId="7" borderId="73" xfId="6" applyFont="1" applyFill="1" applyBorder="1" applyAlignment="1" applyProtection="1">
      <alignment horizontal="center" vertical="center"/>
      <protection locked="0"/>
    </xf>
    <xf numFmtId="0" fontId="6" fillId="7" borderId="74" xfId="6" applyFont="1" applyFill="1" applyBorder="1" applyAlignment="1" applyProtection="1">
      <alignment horizontal="center" vertical="center"/>
      <protection locked="0"/>
    </xf>
    <xf numFmtId="0" fontId="6" fillId="7" borderId="75" xfId="6" applyFont="1" applyFill="1" applyBorder="1" applyAlignment="1" applyProtection="1">
      <alignment horizontal="center" vertical="center"/>
      <protection locked="0"/>
    </xf>
    <xf numFmtId="0" fontId="6" fillId="7" borderId="80" xfId="6" applyFont="1" applyFill="1" applyBorder="1" applyAlignment="1" applyProtection="1">
      <alignment horizontal="center" vertical="center"/>
      <protection locked="0"/>
    </xf>
    <xf numFmtId="0" fontId="6" fillId="7" borderId="81" xfId="6" applyFont="1" applyFill="1" applyBorder="1" applyAlignment="1" applyProtection="1">
      <alignment horizontal="center" vertical="center"/>
      <protection locked="0"/>
    </xf>
    <xf numFmtId="0" fontId="13" fillId="3" borderId="1" xfId="0" applyFont="1" applyFill="1" applyBorder="1" applyAlignment="1">
      <alignment vertical="center" shrinkToFit="1"/>
    </xf>
    <xf numFmtId="0" fontId="13" fillId="8" borderId="1" xfId="0" applyFont="1" applyFill="1" applyBorder="1" applyAlignment="1">
      <alignment vertical="center" shrinkToFit="1"/>
    </xf>
    <xf numFmtId="38" fontId="13" fillId="3" borderId="1" xfId="1" applyFont="1" applyFill="1" applyBorder="1" applyAlignment="1">
      <alignment vertical="center" shrinkToFit="1"/>
    </xf>
    <xf numFmtId="38" fontId="13" fillId="0" borderId="1" xfId="1" applyFont="1" applyBorder="1" applyAlignment="1">
      <alignment vertical="center" shrinkToFit="1"/>
    </xf>
    <xf numFmtId="38" fontId="13" fillId="8" borderId="1" xfId="1" applyFont="1" applyFill="1" applyBorder="1" applyAlignment="1">
      <alignment vertical="center" shrinkToFit="1"/>
    </xf>
    <xf numFmtId="38" fontId="13" fillId="9" borderId="1" xfId="1" applyFont="1" applyFill="1" applyBorder="1" applyAlignment="1">
      <alignment vertical="center" shrinkToFit="1"/>
    </xf>
    <xf numFmtId="0" fontId="13" fillId="9" borderId="1" xfId="0" applyFont="1" applyFill="1" applyBorder="1" applyAlignment="1">
      <alignment vertical="center" shrinkToFit="1"/>
    </xf>
    <xf numFmtId="0" fontId="13" fillId="0" borderId="3" xfId="0" applyFont="1" applyBorder="1" applyAlignment="1">
      <alignment vertical="center" shrinkToFit="1"/>
    </xf>
    <xf numFmtId="38" fontId="13" fillId="9" borderId="12" xfId="1" applyFont="1" applyFill="1" applyBorder="1" applyAlignment="1">
      <alignment vertical="center" shrinkToFit="1"/>
    </xf>
    <xf numFmtId="0" fontId="13" fillId="10" borderId="1" xfId="0" applyFont="1" applyFill="1" applyBorder="1" applyAlignment="1">
      <alignment vertical="center" shrinkToFit="1"/>
    </xf>
    <xf numFmtId="0" fontId="13" fillId="11" borderId="1" xfId="0" applyFont="1" applyFill="1" applyBorder="1" applyAlignment="1">
      <alignment vertical="center" shrinkToFit="1"/>
    </xf>
    <xf numFmtId="0" fontId="13" fillId="5" borderId="1" xfId="0" applyFont="1" applyFill="1" applyBorder="1" applyAlignment="1" applyProtection="1">
      <alignment horizontal="left" vertical="center" shrinkToFit="1"/>
      <protection locked="0"/>
    </xf>
    <xf numFmtId="180" fontId="13" fillId="5" borderId="1" xfId="0" applyNumberFormat="1" applyFont="1" applyFill="1" applyBorder="1" applyAlignment="1" applyProtection="1">
      <alignment horizontal="left" vertical="center" shrinkToFit="1"/>
      <protection locked="0"/>
    </xf>
    <xf numFmtId="177" fontId="6" fillId="5" borderId="1" xfId="0" applyNumberFormat="1" applyFont="1" applyFill="1" applyBorder="1" applyAlignment="1" applyProtection="1">
      <alignment horizontal="right" vertical="center"/>
      <protection locked="0"/>
    </xf>
    <xf numFmtId="0" fontId="35" fillId="0" borderId="4" xfId="0" applyFont="1" applyBorder="1" applyAlignment="1">
      <alignment vertical="center"/>
    </xf>
    <xf numFmtId="0" fontId="17" fillId="5" borderId="1" xfId="0" applyFont="1" applyFill="1" applyBorder="1" applyAlignment="1" applyProtection="1">
      <alignment horizontal="center" vertical="center" shrinkToFit="1"/>
      <protection locked="0"/>
    </xf>
    <xf numFmtId="176" fontId="17" fillId="5" borderId="1" xfId="0" applyNumberFormat="1" applyFont="1" applyFill="1" applyBorder="1" applyAlignment="1" applyProtection="1">
      <alignment horizontal="right" vertical="center" shrinkToFit="1"/>
      <protection locked="0"/>
    </xf>
    <xf numFmtId="176" fontId="17" fillId="5" borderId="1" xfId="0" applyNumberFormat="1" applyFont="1" applyFill="1" applyBorder="1" applyAlignment="1" applyProtection="1">
      <alignment horizontal="center" vertical="center" shrinkToFit="1"/>
      <protection locked="0"/>
    </xf>
    <xf numFmtId="176" fontId="17" fillId="5" borderId="12" xfId="0" applyNumberFormat="1" applyFont="1" applyFill="1" applyBorder="1" applyAlignment="1" applyProtection="1">
      <alignment horizontal="right" vertical="center" shrinkToFit="1"/>
      <protection locked="0"/>
    </xf>
    <xf numFmtId="176" fontId="17" fillId="5" borderId="12" xfId="0" applyNumberFormat="1" applyFont="1" applyFill="1" applyBorder="1" applyAlignment="1" applyProtection="1">
      <alignment horizontal="center" vertical="center" shrinkToFit="1"/>
      <protection locked="0"/>
    </xf>
    <xf numFmtId="49" fontId="6" fillId="0" borderId="84" xfId="0" applyNumberFormat="1" applyFont="1" applyFill="1" applyBorder="1"/>
    <xf numFmtId="49" fontId="6" fillId="0" borderId="9" xfId="0" applyNumberFormat="1" applyFont="1" applyFill="1" applyBorder="1"/>
    <xf numFmtId="49" fontId="5" fillId="0" borderId="0" xfId="0" applyNumberFormat="1" applyFont="1" applyBorder="1" applyAlignment="1">
      <alignment horizontal="right" vertical="center"/>
    </xf>
    <xf numFmtId="0" fontId="43" fillId="0" borderId="1" xfId="0" applyFont="1" applyFill="1" applyBorder="1" applyAlignment="1">
      <alignment horizontal="center" vertical="center" shrinkToFit="1"/>
    </xf>
    <xf numFmtId="0" fontId="43" fillId="0" borderId="1" xfId="2" applyFont="1" applyFill="1" applyBorder="1" applyAlignment="1">
      <alignment horizontal="center" vertical="center" shrinkToFit="1"/>
    </xf>
    <xf numFmtId="0" fontId="44" fillId="12" borderId="0" xfId="0" applyFont="1" applyFill="1" applyAlignment="1">
      <alignment vertical="center"/>
    </xf>
    <xf numFmtId="0" fontId="0" fillId="0" borderId="0" xfId="3" applyFont="1" applyAlignment="1">
      <alignment vertical="center" wrapText="1"/>
    </xf>
    <xf numFmtId="0" fontId="12" fillId="0" borderId="0" xfId="3" applyNumberFormat="1" applyFont="1" applyFill="1" applyAlignment="1">
      <alignment horizontal="left" vertical="center"/>
    </xf>
    <xf numFmtId="49" fontId="13" fillId="5" borderId="1" xfId="0" applyNumberFormat="1" applyFont="1" applyFill="1" applyBorder="1" applyAlignment="1" applyProtection="1">
      <alignment horizontal="left" vertical="center" shrinkToFit="1"/>
      <protection locked="0"/>
    </xf>
    <xf numFmtId="0" fontId="6" fillId="0" borderId="0" xfId="0" applyNumberFormat="1" applyFont="1" applyFill="1" applyBorder="1" applyAlignment="1">
      <alignment shrinkToFit="1"/>
    </xf>
    <xf numFmtId="0" fontId="45" fillId="0" borderId="0" xfId="0" applyFont="1" applyAlignment="1">
      <alignment horizontal="left" vertical="center" shrinkToFit="1"/>
    </xf>
    <xf numFmtId="0" fontId="46" fillId="0" borderId="0" xfId="0" applyFont="1" applyAlignment="1">
      <alignment horizontal="left" vertical="center" shrinkToFit="1"/>
    </xf>
    <xf numFmtId="0" fontId="29" fillId="0" borderId="11" xfId="0" applyFont="1" applyBorder="1" applyAlignment="1">
      <alignment horizontal="center" vertical="center" shrinkToFit="1"/>
    </xf>
    <xf numFmtId="0" fontId="13" fillId="2" borderId="1" xfId="0" applyFont="1" applyFill="1" applyBorder="1" applyAlignment="1" applyProtection="1">
      <alignment horizontal="left" vertical="center" shrinkToFit="1"/>
    </xf>
    <xf numFmtId="0" fontId="43" fillId="0" borderId="0" xfId="0" applyFont="1" applyFill="1" applyAlignment="1">
      <alignment horizontal="center" vertical="center" shrinkToFit="1"/>
    </xf>
    <xf numFmtId="0" fontId="43" fillId="0" borderId="1" xfId="0" applyFont="1" applyFill="1" applyBorder="1" applyAlignment="1">
      <alignment horizontal="center" vertical="center" wrapText="1" shrinkToFit="1"/>
    </xf>
    <xf numFmtId="0" fontId="47" fillId="0" borderId="0" xfId="0" applyFont="1" applyFill="1" applyAlignment="1">
      <alignment horizontal="center" vertical="center"/>
    </xf>
    <xf numFmtId="179" fontId="6" fillId="0" borderId="0" xfId="0" applyNumberFormat="1" applyFont="1" applyFill="1" applyBorder="1" applyAlignment="1">
      <alignment horizontal="center" vertical="center" shrinkToFit="1"/>
    </xf>
    <xf numFmtId="0" fontId="6" fillId="0" borderId="0" xfId="0" applyNumberFormat="1" applyFont="1" applyFill="1" applyBorder="1" applyAlignment="1" applyProtection="1">
      <alignment horizontal="left" vertical="center" shrinkToFit="1"/>
      <protection locked="0"/>
    </xf>
    <xf numFmtId="0" fontId="6" fillId="0" borderId="82" xfId="0" applyNumberFormat="1" applyFont="1" applyFill="1" applyBorder="1" applyAlignment="1">
      <alignment horizontal="center" vertical="center" wrapText="1"/>
    </xf>
    <xf numFmtId="0" fontId="0" fillId="0" borderId="82" xfId="0" applyNumberFormat="1" applyFont="1" applyFill="1" applyBorder="1" applyAlignment="1">
      <alignment horizontal="center" vertical="center" wrapText="1"/>
    </xf>
    <xf numFmtId="0" fontId="6" fillId="0" borderId="83"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0" fillId="0" borderId="0" xfId="0" applyFont="1" applyAlignment="1">
      <alignment horizontal="center" vertical="center"/>
    </xf>
    <xf numFmtId="178" fontId="6" fillId="0" borderId="0" xfId="1" applyNumberFormat="1" applyFont="1" applyFill="1" applyBorder="1" applyAlignment="1">
      <alignment horizontal="left" shrinkToFit="1"/>
    </xf>
    <xf numFmtId="178" fontId="2" fillId="0" borderId="0" xfId="1" applyNumberFormat="1" applyFont="1" applyFill="1" applyBorder="1" applyAlignment="1">
      <alignment horizontal="left" shrinkToFit="1"/>
    </xf>
    <xf numFmtId="0" fontId="6" fillId="0" borderId="0" xfId="0" applyNumberFormat="1" applyFont="1" applyFill="1" applyBorder="1" applyAlignment="1" applyProtection="1">
      <alignment horizontal="left" vertical="center" wrapText="1" shrinkToFit="1"/>
      <protection locked="0"/>
    </xf>
    <xf numFmtId="0" fontId="6" fillId="0" borderId="0" xfId="0" applyNumberFormat="1" applyFont="1" applyFill="1" applyBorder="1" applyAlignment="1">
      <alignment horizontal="left" shrinkToFit="1"/>
    </xf>
    <xf numFmtId="49" fontId="6" fillId="0" borderId="0" xfId="0" applyNumberFormat="1" applyFont="1" applyFill="1" applyBorder="1" applyAlignment="1">
      <alignment horizontal="left" vertical="center" shrinkToFit="1"/>
    </xf>
    <xf numFmtId="0" fontId="6" fillId="0" borderId="0" xfId="0" applyNumberFormat="1" applyFont="1" applyFill="1" applyBorder="1" applyAlignment="1">
      <alignment horizontal="left" vertical="top" wrapText="1"/>
    </xf>
    <xf numFmtId="0" fontId="6" fillId="0" borderId="82" xfId="0" applyNumberFormat="1" applyFont="1" applyFill="1" applyBorder="1" applyAlignment="1">
      <alignment horizontal="center" vertical="center"/>
    </xf>
    <xf numFmtId="0" fontId="6" fillId="0" borderId="83" xfId="0" applyNumberFormat="1" applyFont="1" applyFill="1" applyBorder="1" applyAlignment="1">
      <alignment horizontal="center" vertical="center"/>
    </xf>
    <xf numFmtId="0" fontId="6" fillId="0" borderId="44" xfId="0" applyNumberFormat="1" applyFont="1" applyFill="1" applyBorder="1" applyAlignment="1">
      <alignment horizontal="center" vertical="center"/>
    </xf>
    <xf numFmtId="0" fontId="6" fillId="0" borderId="83" xfId="0" applyNumberFormat="1" applyFont="1" applyFill="1" applyBorder="1" applyAlignment="1">
      <alignment horizontal="center" vertical="center" shrinkToFit="1"/>
    </xf>
    <xf numFmtId="0" fontId="0" fillId="0" borderId="83" xfId="0" applyNumberFormat="1" applyFont="1" applyFill="1" applyBorder="1" applyAlignment="1">
      <alignment horizontal="center" vertical="center" shrinkToFit="1"/>
    </xf>
    <xf numFmtId="0" fontId="6" fillId="0" borderId="44" xfId="0" applyNumberFormat="1" applyFont="1" applyFill="1" applyBorder="1" applyAlignment="1">
      <alignment horizontal="center" vertical="center" wrapText="1"/>
    </xf>
    <xf numFmtId="0" fontId="0" fillId="0" borderId="44"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82" xfId="0" applyNumberFormat="1" applyFont="1" applyFill="1" applyBorder="1" applyAlignment="1">
      <alignment horizontal="center" vertical="center"/>
    </xf>
    <xf numFmtId="49" fontId="6" fillId="0" borderId="83" xfId="0" applyNumberFormat="1" applyFont="1" applyFill="1" applyBorder="1" applyAlignment="1">
      <alignment horizontal="center" vertical="center"/>
    </xf>
    <xf numFmtId="0" fontId="0" fillId="0" borderId="83" xfId="0" applyFont="1" applyBorder="1" applyAlignment="1">
      <alignment horizontal="center" vertical="center"/>
    </xf>
    <xf numFmtId="49" fontId="6" fillId="0" borderId="44" xfId="0" applyNumberFormat="1" applyFont="1" applyFill="1" applyBorder="1" applyAlignment="1">
      <alignment horizontal="center" vertical="center"/>
    </xf>
    <xf numFmtId="0" fontId="0" fillId="0" borderId="44" xfId="0" applyFont="1" applyBorder="1" applyAlignment="1">
      <alignment horizontal="center" vertical="center"/>
    </xf>
    <xf numFmtId="49" fontId="6" fillId="0" borderId="82" xfId="0" applyNumberFormat="1" applyFont="1" applyFill="1" applyBorder="1" applyAlignment="1">
      <alignment horizontal="center" vertical="center" shrinkToFit="1"/>
    </xf>
    <xf numFmtId="49" fontId="6" fillId="0" borderId="83" xfId="0" applyNumberFormat="1" applyFont="1" applyFill="1" applyBorder="1" applyAlignment="1">
      <alignment horizontal="center" vertical="center" shrinkToFit="1"/>
    </xf>
    <xf numFmtId="49" fontId="6" fillId="0" borderId="44" xfId="0" applyNumberFormat="1" applyFont="1" applyFill="1" applyBorder="1" applyAlignment="1">
      <alignment horizontal="center" vertical="center" shrinkToFit="1"/>
    </xf>
    <xf numFmtId="0" fontId="6" fillId="0" borderId="0" xfId="0" applyFont="1" applyBorder="1" applyAlignment="1">
      <alignment horizontal="left" vertical="center" shrinkToFit="1"/>
    </xf>
    <xf numFmtId="0" fontId="19" fillId="3" borderId="12" xfId="0" applyFont="1" applyFill="1" applyBorder="1" applyAlignment="1">
      <alignment horizontal="center" vertical="center" wrapText="1"/>
    </xf>
    <xf numFmtId="0" fontId="19" fillId="3" borderId="44" xfId="0" applyFont="1" applyFill="1" applyBorder="1" applyAlignment="1">
      <alignment horizontal="center" vertical="center" wrapText="1"/>
    </xf>
    <xf numFmtId="49" fontId="24" fillId="0" borderId="0" xfId="0" applyNumberFormat="1" applyFont="1" applyBorder="1" applyAlignment="1">
      <alignment horizontal="center" vertical="center" wrapText="1"/>
    </xf>
    <xf numFmtId="0" fontId="18" fillId="0" borderId="0" xfId="0" applyFont="1" applyAlignment="1">
      <alignment horizontal="center" vertical="center" wrapText="1"/>
    </xf>
    <xf numFmtId="0" fontId="19" fillId="3" borderId="52"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19" fillId="3" borderId="54" xfId="0" applyFont="1" applyFill="1" applyBorder="1" applyAlignment="1">
      <alignment horizontal="center" vertical="center" wrapText="1"/>
    </xf>
    <xf numFmtId="0" fontId="19" fillId="3" borderId="55" xfId="0" applyFont="1" applyFill="1" applyBorder="1" applyAlignment="1">
      <alignment horizontal="center" vertical="center" wrapText="1"/>
    </xf>
    <xf numFmtId="0" fontId="22" fillId="0" borderId="0" xfId="0" applyNumberFormat="1" applyFont="1" applyBorder="1" applyAlignment="1">
      <alignment horizontal="center" vertical="center"/>
    </xf>
    <xf numFmtId="0" fontId="22" fillId="5" borderId="1" xfId="0" applyFont="1" applyFill="1" applyBorder="1" applyAlignment="1" applyProtection="1">
      <alignment horizontal="center" vertical="center"/>
      <protection locked="0"/>
    </xf>
    <xf numFmtId="0" fontId="22" fillId="0" borderId="0" xfId="0" applyFont="1" applyAlignment="1">
      <alignment horizontal="center"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51" xfId="0" applyFont="1" applyBorder="1" applyAlignment="1">
      <alignment horizontal="right" vertical="center"/>
    </xf>
    <xf numFmtId="0" fontId="22" fillId="5" borderId="41"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19" fillId="0" borderId="0" xfId="0" applyFont="1" applyAlignment="1">
      <alignment horizontal="left" vertical="center" wrapText="1"/>
    </xf>
    <xf numFmtId="0" fontId="18" fillId="0" borderId="11" xfId="0" applyFont="1" applyBorder="1" applyAlignment="1">
      <alignment horizontal="left" vertical="center" shrinkToFit="1"/>
    </xf>
    <xf numFmtId="0" fontId="6" fillId="0" borderId="44" xfId="0" applyFont="1" applyBorder="1" applyAlignment="1">
      <alignment horizontal="center" vertical="center" shrinkToFit="1"/>
    </xf>
    <xf numFmtId="0" fontId="6" fillId="5" borderId="6"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5" borderId="50" xfId="0" applyFont="1" applyFill="1" applyBorder="1" applyAlignment="1" applyProtection="1">
      <alignment horizontal="center" vertical="center" shrinkToFit="1"/>
      <protection locked="0"/>
    </xf>
    <xf numFmtId="0" fontId="6" fillId="5" borderId="49" xfId="0" applyFont="1" applyFill="1" applyBorder="1" applyAlignment="1" applyProtection="1">
      <alignment horizontal="center" vertical="center" shrinkToFit="1"/>
      <protection locked="0"/>
    </xf>
    <xf numFmtId="0" fontId="0" fillId="0" borderId="0" xfId="3" applyFont="1" applyFill="1" applyAlignment="1">
      <alignment horizontal="left" vertical="center" shrinkToFit="1"/>
    </xf>
    <xf numFmtId="0" fontId="0" fillId="0" borderId="0" xfId="0" applyFill="1" applyAlignment="1">
      <alignment horizontal="left" vertical="center" shrinkToFit="1"/>
    </xf>
    <xf numFmtId="0" fontId="12" fillId="0" borderId="0" xfId="3" applyFont="1" applyAlignment="1">
      <alignment vertical="center" wrapText="1"/>
    </xf>
    <xf numFmtId="0" fontId="0" fillId="0" borderId="0" xfId="0" applyAlignment="1">
      <alignment vertical="center"/>
    </xf>
    <xf numFmtId="0" fontId="5" fillId="0" borderId="0" xfId="0" applyNumberFormat="1" applyFont="1" applyBorder="1" applyAlignment="1">
      <alignment horizontal="left" vertical="center" shrinkToFit="1"/>
    </xf>
    <xf numFmtId="0" fontId="7" fillId="0" borderId="0" xfId="3" applyFont="1" applyAlignment="1">
      <alignment horizontal="center" vertical="center"/>
    </xf>
    <xf numFmtId="0" fontId="2" fillId="0" borderId="0" xfId="0" applyFont="1" applyAlignment="1">
      <alignment vertical="center"/>
    </xf>
    <xf numFmtId="0" fontId="8" fillId="0" borderId="0" xfId="0" applyFont="1" applyAlignment="1">
      <alignment horizontal="left" vertical="center"/>
    </xf>
    <xf numFmtId="0" fontId="0" fillId="0" borderId="0" xfId="3" applyFont="1" applyFill="1" applyAlignment="1">
      <alignment horizontal="left" vertical="center" wrapText="1"/>
    </xf>
    <xf numFmtId="0" fontId="0" fillId="0" borderId="0" xfId="0" applyFill="1" applyAlignment="1">
      <alignment horizontal="left" vertical="center" wrapText="1"/>
    </xf>
    <xf numFmtId="0" fontId="0" fillId="0" borderId="0" xfId="3" applyFont="1" applyAlignment="1">
      <alignment horizontal="left" vertical="center" shrinkToFit="1"/>
    </xf>
    <xf numFmtId="0" fontId="8" fillId="5" borderId="5" xfId="2" applyFont="1" applyFill="1" applyBorder="1" applyAlignment="1" applyProtection="1">
      <alignment horizontal="left" vertical="top"/>
      <protection locked="0"/>
    </xf>
    <xf numFmtId="0" fontId="8" fillId="5" borderId="6" xfId="2" applyFont="1" applyFill="1" applyBorder="1" applyAlignment="1" applyProtection="1">
      <alignment horizontal="left" vertical="top"/>
      <protection locked="0"/>
    </xf>
    <xf numFmtId="0" fontId="8" fillId="5" borderId="7" xfId="2" applyFont="1" applyFill="1" applyBorder="1" applyAlignment="1" applyProtection="1">
      <alignment horizontal="left" vertical="top"/>
      <protection locked="0"/>
    </xf>
    <xf numFmtId="0" fontId="8" fillId="5" borderId="8" xfId="2" applyFont="1" applyFill="1" applyBorder="1" applyAlignment="1" applyProtection="1">
      <alignment horizontal="left" vertical="top"/>
      <protection locked="0"/>
    </xf>
    <xf numFmtId="0" fontId="8" fillId="5" borderId="0" xfId="2" applyFont="1" applyFill="1" applyBorder="1" applyAlignment="1" applyProtection="1">
      <alignment horizontal="left" vertical="top"/>
      <protection locked="0"/>
    </xf>
    <xf numFmtId="0" fontId="8" fillId="5" borderId="9" xfId="2" applyFont="1" applyFill="1" applyBorder="1" applyAlignment="1" applyProtection="1">
      <alignment horizontal="left" vertical="top"/>
      <protection locked="0"/>
    </xf>
    <xf numFmtId="0" fontId="8" fillId="5" borderId="10" xfId="2" applyFont="1" applyFill="1" applyBorder="1" applyAlignment="1" applyProtection="1">
      <alignment horizontal="left" vertical="top"/>
      <protection locked="0"/>
    </xf>
    <xf numFmtId="0" fontId="8" fillId="5" borderId="11" xfId="2" applyFont="1" applyFill="1" applyBorder="1" applyAlignment="1" applyProtection="1">
      <alignment horizontal="left" vertical="top"/>
      <protection locked="0"/>
    </xf>
    <xf numFmtId="0" fontId="8" fillId="5" borderId="48" xfId="2" applyFont="1" applyFill="1" applyBorder="1" applyAlignment="1" applyProtection="1">
      <alignment horizontal="left" vertical="top"/>
      <protection locked="0"/>
    </xf>
    <xf numFmtId="0" fontId="8" fillId="0" borderId="8" xfId="2" applyFont="1" applyBorder="1" applyAlignment="1">
      <alignment horizontal="right" vertical="center"/>
    </xf>
    <xf numFmtId="0" fontId="8" fillId="0" borderId="0" xfId="2" applyFont="1" applyBorder="1" applyAlignment="1">
      <alignment horizontal="right" vertical="center"/>
    </xf>
    <xf numFmtId="0" fontId="8" fillId="0" borderId="9" xfId="2" applyFont="1" applyBorder="1" applyAlignment="1">
      <alignment horizontal="right"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38" fontId="8" fillId="0" borderId="3" xfId="1" applyFont="1" applyBorder="1" applyAlignment="1">
      <alignment horizontal="right" vertical="center" indent="1"/>
    </xf>
    <xf numFmtId="38" fontId="8" fillId="0" borderId="4" xfId="1" applyFont="1" applyBorder="1" applyAlignment="1">
      <alignment horizontal="right" vertical="center" indent="1"/>
    </xf>
    <xf numFmtId="38" fontId="8" fillId="0" borderId="2" xfId="1" applyFont="1" applyBorder="1" applyAlignment="1">
      <alignment horizontal="right" vertical="center" indent="1"/>
    </xf>
    <xf numFmtId="0" fontId="8" fillId="0" borderId="8" xfId="2" applyFont="1" applyBorder="1" applyAlignment="1">
      <alignment horizontal="center" vertical="center"/>
    </xf>
    <xf numFmtId="0" fontId="8" fillId="0" borderId="0" xfId="2" applyFont="1" applyBorder="1" applyAlignment="1">
      <alignment horizontal="center" vertical="center"/>
    </xf>
    <xf numFmtId="0" fontId="8" fillId="0" borderId="9" xfId="2" applyFont="1" applyBorder="1" applyAlignment="1">
      <alignment horizontal="center" vertical="center"/>
    </xf>
    <xf numFmtId="38" fontId="8" fillId="0" borderId="8" xfId="1" applyFont="1" applyFill="1" applyBorder="1" applyAlignment="1">
      <alignment horizontal="right" vertical="center" indent="1"/>
    </xf>
    <xf numFmtId="38" fontId="8" fillId="0" borderId="0" xfId="1" applyFont="1" applyFill="1" applyBorder="1" applyAlignment="1">
      <alignment horizontal="right" vertical="center" indent="1"/>
    </xf>
    <xf numFmtId="38" fontId="8" fillId="0" borderId="9" xfId="1" applyFont="1" applyFill="1" applyBorder="1" applyAlignment="1">
      <alignment horizontal="right" vertical="center" indent="1"/>
    </xf>
    <xf numFmtId="0" fontId="8" fillId="0" borderId="8"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2" borderId="0" xfId="0" applyFont="1" applyFill="1" applyAlignment="1">
      <alignment horizontal="center" vertical="center"/>
    </xf>
    <xf numFmtId="0" fontId="8" fillId="0" borderId="0" xfId="2" applyFont="1" applyFill="1" applyBorder="1" applyAlignment="1">
      <alignment horizontal="left" vertical="center" shrinkToFit="1"/>
    </xf>
    <xf numFmtId="0" fontId="8" fillId="0" borderId="0" xfId="2" applyFont="1" applyFill="1" applyBorder="1" applyAlignment="1" applyProtection="1">
      <alignment horizontal="left" vertical="center"/>
      <protection locked="0"/>
    </xf>
    <xf numFmtId="0" fontId="8" fillId="0" borderId="0" xfId="2" applyFont="1" applyFill="1" applyBorder="1" applyAlignment="1" applyProtection="1">
      <alignment horizontal="left" vertical="center" shrinkToFit="1"/>
      <protection locked="0"/>
    </xf>
    <xf numFmtId="0" fontId="8" fillId="0" borderId="0" xfId="2" applyFont="1" applyFill="1" applyBorder="1" applyAlignment="1" applyProtection="1">
      <alignment vertical="center" shrinkToFit="1"/>
      <protection locked="0"/>
    </xf>
    <xf numFmtId="0" fontId="8" fillId="0" borderId="8" xfId="2" applyFont="1" applyBorder="1" applyAlignment="1">
      <alignment vertical="center" wrapText="1"/>
    </xf>
    <xf numFmtId="0" fontId="8" fillId="0" borderId="0" xfId="2" applyFont="1" applyBorder="1" applyAlignment="1">
      <alignment vertical="center" wrapText="1"/>
    </xf>
    <xf numFmtId="0" fontId="8" fillId="0" borderId="9" xfId="2" applyFont="1" applyBorder="1" applyAlignment="1">
      <alignment vertical="center" wrapText="1"/>
    </xf>
    <xf numFmtId="179" fontId="8" fillId="0" borderId="0" xfId="2" applyNumberFormat="1" applyFont="1" applyFill="1" applyBorder="1" applyAlignment="1" applyProtection="1">
      <alignment horizontal="left" vertical="center" shrinkToFit="1"/>
      <protection locked="0"/>
    </xf>
    <xf numFmtId="0" fontId="6" fillId="0" borderId="0" xfId="0" applyNumberFormat="1" applyFont="1" applyFill="1" applyBorder="1" applyAlignment="1">
      <alignment horizontal="left" vertical="center" shrinkToFit="1"/>
    </xf>
    <xf numFmtId="0" fontId="8" fillId="0" borderId="0" xfId="0" applyNumberFormat="1" applyFont="1" applyBorder="1" applyAlignment="1">
      <alignment horizontal="left"/>
    </xf>
    <xf numFmtId="0" fontId="19" fillId="0" borderId="1" xfId="0" applyFont="1" applyBorder="1" applyAlignment="1">
      <alignment horizontal="center" vertical="center"/>
    </xf>
    <xf numFmtId="38" fontId="19" fillId="0" borderId="1" xfId="1" applyFont="1" applyFill="1" applyBorder="1" applyAlignment="1">
      <alignment horizontal="right" vertical="center"/>
    </xf>
    <xf numFmtId="0" fontId="34" fillId="0" borderId="8" xfId="0" applyFont="1" applyBorder="1" applyAlignment="1">
      <alignment horizontal="left" vertical="center" shrinkToFit="1"/>
    </xf>
    <xf numFmtId="0" fontId="34" fillId="0" borderId="0" xfId="0" applyFont="1" applyAlignment="1">
      <alignment horizontal="left" vertical="center" shrinkToFit="1"/>
    </xf>
    <xf numFmtId="49" fontId="6" fillId="0" borderId="18" xfId="0" applyNumberFormat="1" applyFont="1" applyFill="1" applyBorder="1" applyAlignment="1">
      <alignment horizontal="center" vertical="center"/>
    </xf>
    <xf numFmtId="0" fontId="0" fillId="0" borderId="18" xfId="0" applyFont="1" applyBorder="1" applyAlignment="1">
      <alignment horizontal="center" vertical="center"/>
    </xf>
    <xf numFmtId="0" fontId="6" fillId="0" borderId="25" xfId="0" applyNumberFormat="1" applyFont="1" applyFill="1" applyBorder="1" applyAlignment="1">
      <alignment horizontal="center" vertical="center" shrinkToFit="1"/>
    </xf>
    <xf numFmtId="0" fontId="0" fillId="0" borderId="26" xfId="0" applyNumberFormat="1" applyFont="1" applyFill="1" applyBorder="1" applyAlignment="1">
      <alignment horizontal="center" vertical="center" shrinkToFit="1"/>
    </xf>
    <xf numFmtId="0" fontId="0" fillId="0" borderId="88" xfId="0" applyNumberFormat="1" applyFont="1" applyFill="1" applyBorder="1" applyAlignment="1">
      <alignment horizontal="center" vertical="center" shrinkToFit="1"/>
    </xf>
    <xf numFmtId="49" fontId="6" fillId="0" borderId="89" xfId="0" applyNumberFormat="1" applyFont="1" applyFill="1" applyBorder="1" applyAlignment="1">
      <alignment horizontal="center" vertical="center"/>
    </xf>
    <xf numFmtId="0" fontId="0" fillId="0" borderId="89" xfId="0" applyFont="1" applyBorder="1" applyAlignment="1">
      <alignment horizontal="center" vertical="center"/>
    </xf>
    <xf numFmtId="0" fontId="6" fillId="0" borderId="90"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91"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48" xfId="0" applyNumberFormat="1" applyFont="1" applyFill="1" applyBorder="1" applyAlignment="1">
      <alignment horizontal="center" vertical="center"/>
    </xf>
    <xf numFmtId="49" fontId="6" fillId="0" borderId="86" xfId="0" applyNumberFormat="1" applyFont="1" applyFill="1" applyBorder="1" applyAlignment="1">
      <alignment horizontal="center" vertical="center"/>
    </xf>
    <xf numFmtId="0" fontId="6"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49" fontId="6" fillId="0" borderId="28" xfId="0" applyNumberFormat="1" applyFont="1" applyFill="1" applyBorder="1" applyAlignment="1">
      <alignment horizontal="center" vertical="center"/>
    </xf>
    <xf numFmtId="0" fontId="31" fillId="0" borderId="0" xfId="6" applyFont="1" applyAlignment="1">
      <alignment vertical="center"/>
    </xf>
    <xf numFmtId="0" fontId="6" fillId="6" borderId="0" xfId="6" applyFont="1" applyFill="1" applyAlignment="1">
      <alignment horizontal="left" vertical="center" shrinkToFit="1"/>
    </xf>
    <xf numFmtId="0" fontId="6" fillId="6" borderId="0" xfId="6" applyFont="1" applyFill="1" applyAlignment="1">
      <alignment horizontal="center" vertical="center"/>
    </xf>
    <xf numFmtId="0" fontId="31" fillId="0" borderId="73" xfId="6" applyFont="1" applyBorder="1" applyAlignment="1">
      <alignment horizontal="center" vertical="center"/>
    </xf>
    <xf numFmtId="0" fontId="31" fillId="0" borderId="74" xfId="6" applyFont="1" applyBorder="1" applyAlignment="1">
      <alignment horizontal="center" vertical="center"/>
    </xf>
    <xf numFmtId="0" fontId="31" fillId="0" borderId="72" xfId="6" applyFont="1" applyBorder="1" applyAlignment="1">
      <alignment horizontal="center" vertical="center"/>
    </xf>
    <xf numFmtId="0" fontId="31" fillId="0" borderId="68" xfId="6" applyFont="1" applyBorder="1" applyAlignment="1">
      <alignment horizontal="center" vertical="center"/>
    </xf>
    <xf numFmtId="0" fontId="31" fillId="0" borderId="69" xfId="6" applyFont="1" applyBorder="1" applyAlignment="1">
      <alignment horizontal="center" vertical="center"/>
    </xf>
    <xf numFmtId="0" fontId="31" fillId="0" borderId="70" xfId="6" applyFont="1" applyBorder="1" applyAlignment="1">
      <alignment horizontal="center" vertical="center"/>
    </xf>
    <xf numFmtId="0" fontId="31" fillId="0" borderId="71" xfId="6" applyFont="1" applyBorder="1" applyAlignment="1">
      <alignment horizontal="center" vertical="center"/>
    </xf>
    <xf numFmtId="0" fontId="6" fillId="7" borderId="73" xfId="6" applyFont="1" applyFill="1" applyBorder="1" applyAlignment="1" applyProtection="1">
      <alignment horizontal="center" vertical="center"/>
      <protection locked="0"/>
    </xf>
    <xf numFmtId="0" fontId="6" fillId="7" borderId="74" xfId="6" applyFont="1" applyFill="1" applyBorder="1" applyAlignment="1" applyProtection="1">
      <alignment horizontal="center" vertical="center"/>
      <protection locked="0"/>
    </xf>
    <xf numFmtId="0" fontId="6" fillId="7" borderId="75" xfId="6" applyFont="1" applyFill="1" applyBorder="1" applyAlignment="1" applyProtection="1">
      <alignment horizontal="center" vertical="center"/>
      <protection locked="0"/>
    </xf>
    <xf numFmtId="0" fontId="6" fillId="7" borderId="76" xfId="6" applyFont="1" applyFill="1" applyBorder="1" applyAlignment="1" applyProtection="1">
      <alignment horizontal="center" vertical="center"/>
      <protection locked="0"/>
    </xf>
    <xf numFmtId="49" fontId="6" fillId="0" borderId="1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shrinkToFit="1"/>
    </xf>
    <xf numFmtId="49" fontId="6" fillId="0" borderId="19" xfId="0" applyNumberFormat="1" applyFont="1" applyFill="1" applyBorder="1" applyAlignment="1">
      <alignment horizontal="center" vertical="center"/>
    </xf>
    <xf numFmtId="0" fontId="0" fillId="0" borderId="20" xfId="0" applyFont="1" applyBorder="1" applyAlignment="1">
      <alignment horizontal="center" vertical="center"/>
    </xf>
    <xf numFmtId="0" fontId="6" fillId="0" borderId="2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30"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 fillId="0" borderId="34" xfId="0" applyNumberFormat="1" applyFont="1" applyFill="1" applyBorder="1" applyAlignment="1">
      <alignment horizontal="center" vertical="center"/>
    </xf>
    <xf numFmtId="49" fontId="6" fillId="0" borderId="35" xfId="0" applyNumberFormat="1" applyFont="1" applyFill="1" applyBorder="1" applyAlignment="1">
      <alignment horizontal="center" vertical="center"/>
    </xf>
    <xf numFmtId="49" fontId="6" fillId="0" borderId="36" xfId="0" applyNumberFormat="1" applyFont="1" applyFill="1" applyBorder="1" applyAlignment="1">
      <alignment horizontal="center" vertical="center"/>
    </xf>
    <xf numFmtId="49" fontId="6" fillId="0" borderId="37"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0" fontId="6" fillId="0" borderId="22" xfId="0" applyNumberFormat="1" applyFont="1" applyFill="1" applyBorder="1" applyAlignment="1">
      <alignment horizontal="center" vertical="center" wrapText="1"/>
    </xf>
    <xf numFmtId="0" fontId="0" fillId="0" borderId="23"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wrapText="1"/>
    </xf>
    <xf numFmtId="49" fontId="6" fillId="0" borderId="40"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29" fillId="5" borderId="11" xfId="0" applyFont="1" applyFill="1" applyBorder="1" applyAlignment="1" applyProtection="1">
      <alignment horizontal="center" vertical="center" shrinkToFit="1"/>
      <protection locked="0"/>
    </xf>
    <xf numFmtId="0" fontId="28" fillId="0" borderId="57" xfId="0" applyFont="1" applyBorder="1" applyAlignment="1">
      <alignment horizontal="center"/>
    </xf>
    <xf numFmtId="0" fontId="28" fillId="0" borderId="58" xfId="0" applyFont="1" applyBorder="1" applyAlignment="1">
      <alignment horizontal="center"/>
    </xf>
    <xf numFmtId="0" fontId="28" fillId="0" borderId="59" xfId="0" applyFont="1" applyBorder="1" applyAlignment="1">
      <alignment horizontal="center"/>
    </xf>
    <xf numFmtId="0" fontId="29" fillId="0" borderId="11" xfId="0" applyFont="1" applyBorder="1" applyAlignment="1">
      <alignment horizontal="left" vertical="center"/>
    </xf>
    <xf numFmtId="0" fontId="29" fillId="0" borderId="63" xfId="0" applyFont="1" applyBorder="1" applyAlignment="1">
      <alignment horizontal="left" vertical="center"/>
    </xf>
    <xf numFmtId="0" fontId="29" fillId="0" borderId="11" xfId="0" applyFont="1" applyBorder="1" applyAlignment="1">
      <alignment horizontal="left" vertical="center" shrinkToFit="1"/>
    </xf>
    <xf numFmtId="0" fontId="29" fillId="0" borderId="63" xfId="0" applyFont="1" applyBorder="1" applyAlignment="1">
      <alignment horizontal="left" vertical="center" shrinkToFit="1"/>
    </xf>
    <xf numFmtId="0" fontId="29" fillId="5" borderId="11" xfId="0" applyFont="1" applyFill="1" applyBorder="1" applyAlignment="1" applyProtection="1">
      <alignment horizontal="left" vertical="center" shrinkToFit="1"/>
      <protection locked="0"/>
    </xf>
    <xf numFmtId="0" fontId="29" fillId="5" borderId="63" xfId="0" applyFont="1" applyFill="1" applyBorder="1" applyAlignment="1" applyProtection="1">
      <alignment horizontal="left" vertical="center" shrinkToFit="1"/>
      <protection locked="0"/>
    </xf>
    <xf numFmtId="0" fontId="29" fillId="0" borderId="11" xfId="0" applyFont="1" applyBorder="1" applyAlignment="1">
      <alignment horizontal="center" vertical="center" shrinkToFit="1"/>
    </xf>
    <xf numFmtId="0" fontId="29" fillId="0" borderId="6" xfId="0" applyFont="1" applyBorder="1" applyAlignment="1">
      <alignment horizontal="center" shrinkToFit="1"/>
    </xf>
  </cellXfs>
  <cellStyles count="7">
    <cellStyle name="桁区切り" xfId="1" builtinId="6"/>
    <cellStyle name="標準" xfId="0" builtinId="0"/>
    <cellStyle name="標準 2" xfId="2"/>
    <cellStyle name="標準 2 2" xfId="5"/>
    <cellStyle name="標準 3" xfId="6"/>
    <cellStyle name="標準 8" xfId="4"/>
    <cellStyle name="標準 9" xfId="3"/>
  </cellStyles>
  <dxfs count="14">
    <dxf>
      <font>
        <b/>
        <i val="0"/>
        <color rgb="FFFF0000"/>
      </font>
      <fill>
        <patternFill patternType="none">
          <bgColor auto="1"/>
        </patternFill>
      </fill>
    </dxf>
    <dxf>
      <font>
        <b/>
        <i val="0"/>
        <color rgb="FFFF0000"/>
      </font>
    </dxf>
    <dxf>
      <font>
        <b/>
        <i val="0"/>
        <color rgb="FFFF0000"/>
      </font>
      <fill>
        <patternFill patternType="none">
          <bgColor auto="1"/>
        </patternFill>
      </fill>
    </dxf>
    <dxf>
      <font>
        <b/>
        <i val="0"/>
        <color rgb="FFFF0000"/>
      </font>
    </dxf>
    <dxf>
      <fill>
        <patternFill>
          <bgColor rgb="FFFF5050"/>
        </patternFill>
      </fill>
    </dxf>
    <dxf>
      <font>
        <color auto="1"/>
      </font>
      <fill>
        <patternFill patternType="solid">
          <bgColor rgb="FFFFFFCC"/>
        </patternFill>
      </fill>
    </dxf>
    <dxf>
      <font>
        <b/>
        <i val="0"/>
        <color rgb="FFFF0000"/>
      </font>
      <fill>
        <patternFill patternType="none">
          <bgColor auto="1"/>
        </patternFill>
      </fill>
    </dxf>
    <dxf>
      <font>
        <b/>
        <i val="0"/>
        <color rgb="FFFF0000"/>
      </font>
    </dxf>
    <dxf>
      <font>
        <color rgb="FF9C0006"/>
      </font>
      <fill>
        <patternFill>
          <bgColor rgb="FFFFC7CE"/>
        </patternFill>
      </fill>
    </dxf>
    <dxf>
      <font>
        <b/>
        <i val="0"/>
        <strike val="0"/>
      </font>
      <fill>
        <patternFill>
          <bgColor rgb="FFFFC000"/>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patternType="solid">
          <bgColor rgb="FFFFFF00"/>
        </patternFill>
      </fill>
    </dxf>
  </dxfs>
  <tableStyles count="0" defaultTableStyle="TableStyleMedium2" defaultPivotStyle="PivotStyleLight16"/>
  <colors>
    <mruColors>
      <color rgb="FFFFFFCC"/>
      <color rgb="FFFF5050"/>
      <color rgb="FFCCFFCC"/>
      <color rgb="FFCCFFFF"/>
      <color rgb="FF66FFFF"/>
      <color rgb="FF0000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200025</xdr:colOff>
      <xdr:row>21</xdr:row>
      <xdr:rowOff>352425</xdr:rowOff>
    </xdr:from>
    <xdr:to>
      <xdr:col>29</xdr:col>
      <xdr:colOff>180733</xdr:colOff>
      <xdr:row>22</xdr:row>
      <xdr:rowOff>161925</xdr:rowOff>
    </xdr:to>
    <xdr:sp macro="" textlink="">
      <xdr:nvSpPr>
        <xdr:cNvPr id="2" name="楕円 1">
          <a:extLst>
            <a:ext uri="{FF2B5EF4-FFF2-40B4-BE49-F238E27FC236}">
              <a16:creationId xmlns:a16="http://schemas.microsoft.com/office/drawing/2014/main" id="{00000000-0008-0000-0100-000003000000}"/>
            </a:ext>
          </a:extLst>
        </xdr:cNvPr>
        <xdr:cNvSpPr/>
      </xdr:nvSpPr>
      <xdr:spPr>
        <a:xfrm>
          <a:off x="8315325" y="5594985"/>
          <a:ext cx="277888" cy="304800"/>
        </a:xfrm>
        <a:prstGeom prst="ellipse">
          <a:avLst/>
        </a:prstGeom>
        <a:solidFill>
          <a:schemeClr val="accent6">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ctr" anchorCtr="0"/>
        <a:lstStyle/>
        <a:p>
          <a:pPr algn="ctr"/>
          <a:r>
            <a:rPr kumimoji="1" lang="ja-JP" altLang="en-US" sz="900">
              <a:solidFill>
                <a:srgbClr val="FF0000"/>
              </a:solidFill>
            </a:rPr>
            <a:t>印</a:t>
          </a:r>
        </a:p>
      </xdr:txBody>
    </xdr:sp>
    <xdr:clientData fLocksWithSheet="0"/>
  </xdr:twoCellAnchor>
  <xdr:twoCellAnchor>
    <xdr:from>
      <xdr:col>14</xdr:col>
      <xdr:colOff>85724</xdr:colOff>
      <xdr:row>4</xdr:row>
      <xdr:rowOff>495299</xdr:rowOff>
    </xdr:from>
    <xdr:to>
      <xdr:col>17</xdr:col>
      <xdr:colOff>137159</xdr:colOff>
      <xdr:row>6</xdr:row>
      <xdr:rowOff>30480</xdr:rowOff>
    </xdr:to>
    <xdr:sp macro="" textlink="">
      <xdr:nvSpPr>
        <xdr:cNvPr id="3" name="正方形/長方形 2"/>
        <xdr:cNvSpPr/>
      </xdr:nvSpPr>
      <xdr:spPr>
        <a:xfrm>
          <a:off x="4040504" y="1181099"/>
          <a:ext cx="942975" cy="2743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148590</xdr:colOff>
      <xdr:row>30</xdr:row>
      <xdr:rowOff>106680</xdr:rowOff>
    </xdr:from>
    <xdr:ext cx="4690110" cy="836295"/>
    <xdr:sp macro="" textlink="">
      <xdr:nvSpPr>
        <xdr:cNvPr id="4" name="四角形吹き出し 3">
          <a:extLst>
            <a:ext uri="{FF2B5EF4-FFF2-40B4-BE49-F238E27FC236}">
              <a16:creationId xmlns:a16="http://schemas.microsoft.com/office/drawing/2014/main" id="{00000000-0008-0000-0100-000002000000}"/>
            </a:ext>
          </a:extLst>
        </xdr:cNvPr>
        <xdr:cNvSpPr/>
      </xdr:nvSpPr>
      <xdr:spPr>
        <a:xfrm>
          <a:off x="10046970" y="8176260"/>
          <a:ext cx="4690110" cy="836295"/>
        </a:xfrm>
        <a:prstGeom prst="wedgeRectCallout">
          <a:avLst>
            <a:gd name="adj1" fmla="val -72104"/>
            <a:gd name="adj2" fmla="val 71183"/>
          </a:avLst>
        </a:prstGeom>
        <a:ln w="2540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1"/>
            <a:t>小文字は大文字へ変換し、濁点や記号も１文字として１マス使用します</a:t>
          </a:r>
          <a:endParaRPr kumimoji="1" lang="en-US" altLang="ja-JP" sz="1100" b="1"/>
        </a:p>
        <a:p>
          <a:pPr algn="l"/>
          <a:r>
            <a:rPr kumimoji="1" lang="ja-JP" altLang="en-US" sz="1100" b="1"/>
            <a:t>（例）社会福祉法人東京都庁の法人口座で法人格を省略表記している場合</a:t>
          </a:r>
          <a:endParaRPr kumimoji="1" lang="en-US" altLang="ja-JP" sz="1100" b="1"/>
        </a:p>
        <a:p>
          <a:pPr algn="l"/>
          <a:r>
            <a:rPr kumimoji="1" lang="ja-JP" altLang="en-US" sz="1800" b="1"/>
            <a:t>ﾌｸ）ﾄｳｷﾖｳﾄﾁﾖｳ</a:t>
          </a:r>
          <a:endParaRPr kumimoji="1" lang="en-US" altLang="ja-JP" sz="1800" b="1"/>
        </a:p>
      </xdr:txBody>
    </xdr:sp>
    <xdr:clientData fPrintsWithSheet="0"/>
  </xdr:oneCellAnchor>
  <xdr:twoCellAnchor>
    <xdr:from>
      <xdr:col>4</xdr:col>
      <xdr:colOff>171450</xdr:colOff>
      <xdr:row>16</xdr:row>
      <xdr:rowOff>9526</xdr:rowOff>
    </xdr:from>
    <xdr:to>
      <xdr:col>5</xdr:col>
      <xdr:colOff>161925</xdr:colOff>
      <xdr:row>23</xdr:row>
      <xdr:rowOff>85726</xdr:rowOff>
    </xdr:to>
    <xdr:sp macro="" textlink="">
      <xdr:nvSpPr>
        <xdr:cNvPr id="7" name="左中かっこ 6"/>
        <xdr:cNvSpPr/>
      </xdr:nvSpPr>
      <xdr:spPr>
        <a:xfrm>
          <a:off x="1154430" y="3949066"/>
          <a:ext cx="287655" cy="2407920"/>
        </a:xfrm>
        <a:prstGeom prst="leftBrace">
          <a:avLst>
            <a:gd name="adj1" fmla="val 8333"/>
            <a:gd name="adj2" fmla="val 3359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45721</xdr:colOff>
      <xdr:row>27</xdr:row>
      <xdr:rowOff>15240</xdr:rowOff>
    </xdr:from>
    <xdr:ext cx="1242059" cy="281940"/>
    <xdr:sp macro="" textlink="">
      <xdr:nvSpPr>
        <xdr:cNvPr id="8" name="四角形吹き出し 7">
          <a:extLst>
            <a:ext uri="{FF2B5EF4-FFF2-40B4-BE49-F238E27FC236}">
              <a16:creationId xmlns:a16="http://schemas.microsoft.com/office/drawing/2014/main" id="{00000000-0008-0000-0700-000003000000}"/>
            </a:ext>
          </a:extLst>
        </xdr:cNvPr>
        <xdr:cNvSpPr/>
      </xdr:nvSpPr>
      <xdr:spPr>
        <a:xfrm>
          <a:off x="1623061" y="7498080"/>
          <a:ext cx="1242059" cy="281940"/>
        </a:xfrm>
        <a:prstGeom prst="wedgeRectCallout">
          <a:avLst>
            <a:gd name="adj1" fmla="val 4348"/>
            <a:gd name="adj2" fmla="val 2742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ja-JP" altLang="en-US" sz="1200" b="1">
              <a:solidFill>
                <a:schemeClr val="lt1"/>
              </a:solidFill>
              <a:effectLst/>
              <a:latin typeface="+mn-lt"/>
              <a:ea typeface="+mn-ea"/>
              <a:cs typeface="+mn-cs"/>
            </a:rPr>
            <a:t>プルダウン選択</a:t>
          </a:r>
          <a:endParaRPr lang="ja-JP" altLang="ja-JP" sz="1200">
            <a:effectLst/>
          </a:endParaRPr>
        </a:p>
      </xdr:txBody>
    </xdr:sp>
    <xdr:clientData fPrintsWithSheet="0"/>
  </xdr:oneCellAnchor>
  <xdr:oneCellAnchor>
    <xdr:from>
      <xdr:col>11</xdr:col>
      <xdr:colOff>236220</xdr:colOff>
      <xdr:row>27</xdr:row>
      <xdr:rowOff>22860</xdr:rowOff>
    </xdr:from>
    <xdr:ext cx="1242059" cy="281940"/>
    <xdr:sp macro="" textlink="">
      <xdr:nvSpPr>
        <xdr:cNvPr id="10" name="四角形吹き出し 9">
          <a:extLst>
            <a:ext uri="{FF2B5EF4-FFF2-40B4-BE49-F238E27FC236}">
              <a16:creationId xmlns:a16="http://schemas.microsoft.com/office/drawing/2014/main" id="{00000000-0008-0000-0700-000003000000}"/>
            </a:ext>
          </a:extLst>
        </xdr:cNvPr>
        <xdr:cNvSpPr/>
      </xdr:nvSpPr>
      <xdr:spPr>
        <a:xfrm>
          <a:off x="3299460" y="7505700"/>
          <a:ext cx="1242059" cy="281940"/>
        </a:xfrm>
        <a:prstGeom prst="wedgeRectCallout">
          <a:avLst>
            <a:gd name="adj1" fmla="val 4348"/>
            <a:gd name="adj2" fmla="val 2742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ja-JP" altLang="en-US" sz="1200" b="1">
              <a:solidFill>
                <a:schemeClr val="lt1"/>
              </a:solidFill>
              <a:effectLst/>
              <a:latin typeface="+mn-lt"/>
              <a:ea typeface="+mn-ea"/>
              <a:cs typeface="+mn-cs"/>
            </a:rPr>
            <a:t>プルダウン選択</a:t>
          </a:r>
          <a:endParaRPr lang="ja-JP" altLang="ja-JP" sz="1200">
            <a:effectLst/>
          </a:endParaRPr>
        </a:p>
      </xdr:txBody>
    </xdr:sp>
    <xdr:clientData fPrintsWithSheet="0"/>
  </xdr:oneCellAnchor>
  <xdr:oneCellAnchor>
    <xdr:from>
      <xdr:col>0</xdr:col>
      <xdr:colOff>68580</xdr:colOff>
      <xdr:row>38</xdr:row>
      <xdr:rowOff>518160</xdr:rowOff>
    </xdr:from>
    <xdr:ext cx="9311640" cy="601980"/>
    <xdr:sp macro="" textlink="">
      <xdr:nvSpPr>
        <xdr:cNvPr id="11" name="四角形吹き出し 10">
          <a:extLst>
            <a:ext uri="{FF2B5EF4-FFF2-40B4-BE49-F238E27FC236}">
              <a16:creationId xmlns:a16="http://schemas.microsoft.com/office/drawing/2014/main" id="{00000000-0008-0000-0700-000003000000}"/>
            </a:ext>
          </a:extLst>
        </xdr:cNvPr>
        <xdr:cNvSpPr/>
      </xdr:nvSpPr>
      <xdr:spPr>
        <a:xfrm>
          <a:off x="68580" y="11018520"/>
          <a:ext cx="9311640" cy="601980"/>
        </a:xfrm>
        <a:prstGeom prst="wedgeRectCallout">
          <a:avLst>
            <a:gd name="adj1" fmla="val -49034"/>
            <a:gd name="adj2" fmla="val -2648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ja-JP" altLang="en-US" sz="1400">
              <a:solidFill>
                <a:schemeClr val="bg1"/>
              </a:solidFill>
              <a:effectLst/>
            </a:rPr>
            <a:t>プルダウン選択肢にある「カッコ記号、濁点、半濁点、長音、カタカナ、数字、英字、ピリオド、ハイフン」は、</a:t>
          </a:r>
          <a:endParaRPr lang="en-US" altLang="ja-JP" sz="1400">
            <a:solidFill>
              <a:schemeClr val="bg1"/>
            </a:solidFill>
            <a:effectLst/>
          </a:endParaRPr>
        </a:p>
        <a:p>
          <a:r>
            <a:rPr lang="ja-JP" altLang="en-US" sz="1400">
              <a:solidFill>
                <a:schemeClr val="bg1"/>
              </a:solidFill>
              <a:effectLst/>
            </a:rPr>
            <a:t>各選択肢の見出しですので、選択しないでください。</a:t>
          </a:r>
          <a:endParaRPr lang="ja-JP" altLang="ja-JP" sz="1400">
            <a:solidFill>
              <a:schemeClr val="bg1"/>
            </a:solidFill>
            <a:effectLst/>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3</xdr:col>
      <xdr:colOff>609600</xdr:colOff>
      <xdr:row>40</xdr:row>
      <xdr:rowOff>0</xdr:rowOff>
    </xdr:from>
    <xdr:to>
      <xdr:col>5</xdr:col>
      <xdr:colOff>236220</xdr:colOff>
      <xdr:row>44</xdr:row>
      <xdr:rowOff>160020</xdr:rowOff>
    </xdr:to>
    <xdr:sp macro="" textlink="">
      <xdr:nvSpPr>
        <xdr:cNvPr id="2" name="Oval 1"/>
        <xdr:cNvSpPr>
          <a:spLocks noChangeArrowheads="1"/>
        </xdr:cNvSpPr>
      </xdr:nvSpPr>
      <xdr:spPr bwMode="auto">
        <a:xfrm>
          <a:off x="2461260" y="7802880"/>
          <a:ext cx="861060" cy="89154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oneCellAnchor>
    <xdr:from>
      <xdr:col>8</xdr:col>
      <xdr:colOff>119743</xdr:colOff>
      <xdr:row>0</xdr:row>
      <xdr:rowOff>97970</xdr:rowOff>
    </xdr:from>
    <xdr:ext cx="7434942" cy="751115"/>
    <xdr:sp macro="" textlink="">
      <xdr:nvSpPr>
        <xdr:cNvPr id="4" name="四角形吹き出し 3">
          <a:extLst>
            <a:ext uri="{FF2B5EF4-FFF2-40B4-BE49-F238E27FC236}">
              <a16:creationId xmlns:a16="http://schemas.microsoft.com/office/drawing/2014/main" id="{00000000-0008-0000-0700-000003000000}"/>
            </a:ext>
          </a:extLst>
        </xdr:cNvPr>
        <xdr:cNvSpPr/>
      </xdr:nvSpPr>
      <xdr:spPr>
        <a:xfrm>
          <a:off x="5083629" y="97970"/>
          <a:ext cx="7434942" cy="751115"/>
        </a:xfrm>
        <a:prstGeom prst="wedgeRectCallout">
          <a:avLst>
            <a:gd name="adj1" fmla="val -66144"/>
            <a:gd name="adj2" fmla="val -10223"/>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r>
            <a:rPr lang="ja-JP" altLang="en-US" sz="2400" b="1">
              <a:effectLst/>
            </a:rPr>
            <a:t>委任しない場合、本様式の作成・提出は不要です。</a:t>
          </a:r>
          <a:endParaRPr lang="ja-JP" altLang="ja-JP" sz="2400" b="1">
            <a:effectLst/>
          </a:endParaRPr>
        </a:p>
      </xdr:txBody>
    </xdr:sp>
    <xdr:clientData fPrintsWithSheet="0"/>
  </xdr:oneCellAnchor>
  <xdr:oneCellAnchor>
    <xdr:from>
      <xdr:col>4</xdr:col>
      <xdr:colOff>293913</xdr:colOff>
      <xdr:row>35</xdr:row>
      <xdr:rowOff>76202</xdr:rowOff>
    </xdr:from>
    <xdr:ext cx="1258523" cy="1034140"/>
    <xdr:sp macro="" textlink="">
      <xdr:nvSpPr>
        <xdr:cNvPr id="5" name="四角形吹き出し 4">
          <a:extLst>
            <a:ext uri="{FF2B5EF4-FFF2-40B4-BE49-F238E27FC236}">
              <a16:creationId xmlns:a16="http://schemas.microsoft.com/office/drawing/2014/main" id="{00000000-0008-0000-0700-000003000000}"/>
            </a:ext>
          </a:extLst>
        </xdr:cNvPr>
        <xdr:cNvSpPr/>
      </xdr:nvSpPr>
      <xdr:spPr>
        <a:xfrm>
          <a:off x="2775856" y="6912431"/>
          <a:ext cx="1258523" cy="1034140"/>
        </a:xfrm>
        <a:custGeom>
          <a:avLst/>
          <a:gdLst>
            <a:gd name="connsiteX0" fmla="*/ 0 w 2905125"/>
            <a:gd name="connsiteY0" fmla="*/ 0 h 495300"/>
            <a:gd name="connsiteX1" fmla="*/ 484188 w 2905125"/>
            <a:gd name="connsiteY1" fmla="*/ 0 h 495300"/>
            <a:gd name="connsiteX2" fmla="*/ 484188 w 2905125"/>
            <a:gd name="connsiteY2" fmla="*/ 0 h 495300"/>
            <a:gd name="connsiteX3" fmla="*/ 1210469 w 2905125"/>
            <a:gd name="connsiteY3" fmla="*/ 0 h 495300"/>
            <a:gd name="connsiteX4" fmla="*/ 2905125 w 2905125"/>
            <a:gd name="connsiteY4" fmla="*/ 0 h 495300"/>
            <a:gd name="connsiteX5" fmla="*/ 2905125 w 2905125"/>
            <a:gd name="connsiteY5" fmla="*/ 82550 h 495300"/>
            <a:gd name="connsiteX6" fmla="*/ 2905125 w 2905125"/>
            <a:gd name="connsiteY6" fmla="*/ 82550 h 495300"/>
            <a:gd name="connsiteX7" fmla="*/ 2905125 w 2905125"/>
            <a:gd name="connsiteY7" fmla="*/ 206375 h 495300"/>
            <a:gd name="connsiteX8" fmla="*/ 2905125 w 2905125"/>
            <a:gd name="connsiteY8" fmla="*/ 495300 h 495300"/>
            <a:gd name="connsiteX9" fmla="*/ 1210469 w 2905125"/>
            <a:gd name="connsiteY9" fmla="*/ 495300 h 495300"/>
            <a:gd name="connsiteX10" fmla="*/ 484188 w 2905125"/>
            <a:gd name="connsiteY10" fmla="*/ 495300 h 495300"/>
            <a:gd name="connsiteX11" fmla="*/ 484188 w 2905125"/>
            <a:gd name="connsiteY11" fmla="*/ 495300 h 495300"/>
            <a:gd name="connsiteX12" fmla="*/ 0 w 2905125"/>
            <a:gd name="connsiteY12" fmla="*/ 495300 h 495300"/>
            <a:gd name="connsiteX13" fmla="*/ 0 w 2905125"/>
            <a:gd name="connsiteY13" fmla="*/ 206375 h 495300"/>
            <a:gd name="connsiteX14" fmla="*/ -555983 w 2905125"/>
            <a:gd name="connsiteY14" fmla="*/ -26721 h 495300"/>
            <a:gd name="connsiteX15" fmla="*/ 0 w 2905125"/>
            <a:gd name="connsiteY15" fmla="*/ 82550 h 495300"/>
            <a:gd name="connsiteX16" fmla="*/ 0 w 2905125"/>
            <a:gd name="connsiteY16" fmla="*/ 0 h 495300"/>
            <a:gd name="connsiteX0" fmla="*/ 0 w 2905125"/>
            <a:gd name="connsiteY0" fmla="*/ 0 h 495300"/>
            <a:gd name="connsiteX1" fmla="*/ 484188 w 2905125"/>
            <a:gd name="connsiteY1" fmla="*/ 0 h 495300"/>
            <a:gd name="connsiteX2" fmla="*/ 484188 w 2905125"/>
            <a:gd name="connsiteY2" fmla="*/ 0 h 495300"/>
            <a:gd name="connsiteX3" fmla="*/ 1210469 w 2905125"/>
            <a:gd name="connsiteY3" fmla="*/ 0 h 495300"/>
            <a:gd name="connsiteX4" fmla="*/ 2905125 w 2905125"/>
            <a:gd name="connsiteY4" fmla="*/ 0 h 495300"/>
            <a:gd name="connsiteX5" fmla="*/ 2905125 w 2905125"/>
            <a:gd name="connsiteY5" fmla="*/ 82550 h 495300"/>
            <a:gd name="connsiteX6" fmla="*/ 2905125 w 2905125"/>
            <a:gd name="connsiteY6" fmla="*/ 82550 h 495300"/>
            <a:gd name="connsiteX7" fmla="*/ 2905125 w 2905125"/>
            <a:gd name="connsiteY7" fmla="*/ 206375 h 495300"/>
            <a:gd name="connsiteX8" fmla="*/ 2905125 w 2905125"/>
            <a:gd name="connsiteY8" fmla="*/ 495300 h 495300"/>
            <a:gd name="connsiteX9" fmla="*/ 1210469 w 2905125"/>
            <a:gd name="connsiteY9" fmla="*/ 495300 h 495300"/>
            <a:gd name="connsiteX10" fmla="*/ 484188 w 2905125"/>
            <a:gd name="connsiteY10" fmla="*/ 495300 h 495300"/>
            <a:gd name="connsiteX11" fmla="*/ 484188 w 2905125"/>
            <a:gd name="connsiteY11" fmla="*/ 495300 h 495300"/>
            <a:gd name="connsiteX12" fmla="*/ 0 w 2905125"/>
            <a:gd name="connsiteY12" fmla="*/ 495300 h 495300"/>
            <a:gd name="connsiteX13" fmla="*/ 0 w 2905125"/>
            <a:gd name="connsiteY13" fmla="*/ 206375 h 495300"/>
            <a:gd name="connsiteX14" fmla="*/ 0 w 2905125"/>
            <a:gd name="connsiteY14" fmla="*/ 82550 h 495300"/>
            <a:gd name="connsiteX15" fmla="*/ 0 w 2905125"/>
            <a:gd name="connsiteY15" fmla="*/ 0 h 495300"/>
            <a:gd name="connsiteX0" fmla="*/ 0 w 2905125"/>
            <a:gd name="connsiteY0" fmla="*/ 750456 h 1245756"/>
            <a:gd name="connsiteX1" fmla="*/ 484188 w 2905125"/>
            <a:gd name="connsiteY1" fmla="*/ 750456 h 1245756"/>
            <a:gd name="connsiteX2" fmla="*/ 2217888 w 2905125"/>
            <a:gd name="connsiteY2" fmla="*/ 0 h 1245756"/>
            <a:gd name="connsiteX3" fmla="*/ 1210469 w 2905125"/>
            <a:gd name="connsiteY3" fmla="*/ 750456 h 1245756"/>
            <a:gd name="connsiteX4" fmla="*/ 2905125 w 2905125"/>
            <a:gd name="connsiteY4" fmla="*/ 750456 h 1245756"/>
            <a:gd name="connsiteX5" fmla="*/ 2905125 w 2905125"/>
            <a:gd name="connsiteY5" fmla="*/ 833006 h 1245756"/>
            <a:gd name="connsiteX6" fmla="*/ 2905125 w 2905125"/>
            <a:gd name="connsiteY6" fmla="*/ 833006 h 1245756"/>
            <a:gd name="connsiteX7" fmla="*/ 2905125 w 2905125"/>
            <a:gd name="connsiteY7" fmla="*/ 956831 h 1245756"/>
            <a:gd name="connsiteX8" fmla="*/ 2905125 w 2905125"/>
            <a:gd name="connsiteY8" fmla="*/ 1245756 h 1245756"/>
            <a:gd name="connsiteX9" fmla="*/ 1210469 w 2905125"/>
            <a:gd name="connsiteY9" fmla="*/ 1245756 h 1245756"/>
            <a:gd name="connsiteX10" fmla="*/ 484188 w 2905125"/>
            <a:gd name="connsiteY10" fmla="*/ 1245756 h 1245756"/>
            <a:gd name="connsiteX11" fmla="*/ 484188 w 2905125"/>
            <a:gd name="connsiteY11" fmla="*/ 1245756 h 1245756"/>
            <a:gd name="connsiteX12" fmla="*/ 0 w 2905125"/>
            <a:gd name="connsiteY12" fmla="*/ 1245756 h 1245756"/>
            <a:gd name="connsiteX13" fmla="*/ 0 w 2905125"/>
            <a:gd name="connsiteY13" fmla="*/ 956831 h 1245756"/>
            <a:gd name="connsiteX14" fmla="*/ 0 w 2905125"/>
            <a:gd name="connsiteY14" fmla="*/ 833006 h 1245756"/>
            <a:gd name="connsiteX15" fmla="*/ 0 w 2905125"/>
            <a:gd name="connsiteY15" fmla="*/ 750456 h 1245756"/>
            <a:gd name="connsiteX0" fmla="*/ 218661 w 3123786"/>
            <a:gd name="connsiteY0" fmla="*/ 750456 h 2401458"/>
            <a:gd name="connsiteX1" fmla="*/ 702849 w 3123786"/>
            <a:gd name="connsiteY1" fmla="*/ 750456 h 2401458"/>
            <a:gd name="connsiteX2" fmla="*/ 2436549 w 3123786"/>
            <a:gd name="connsiteY2" fmla="*/ 0 h 2401458"/>
            <a:gd name="connsiteX3" fmla="*/ 1429130 w 3123786"/>
            <a:gd name="connsiteY3" fmla="*/ 750456 h 2401458"/>
            <a:gd name="connsiteX4" fmla="*/ 3123786 w 3123786"/>
            <a:gd name="connsiteY4" fmla="*/ 750456 h 2401458"/>
            <a:gd name="connsiteX5" fmla="*/ 3123786 w 3123786"/>
            <a:gd name="connsiteY5" fmla="*/ 833006 h 2401458"/>
            <a:gd name="connsiteX6" fmla="*/ 3123786 w 3123786"/>
            <a:gd name="connsiteY6" fmla="*/ 833006 h 2401458"/>
            <a:gd name="connsiteX7" fmla="*/ 3123786 w 3123786"/>
            <a:gd name="connsiteY7" fmla="*/ 956831 h 2401458"/>
            <a:gd name="connsiteX8" fmla="*/ 3123786 w 3123786"/>
            <a:gd name="connsiteY8" fmla="*/ 1245756 h 2401458"/>
            <a:gd name="connsiteX9" fmla="*/ 1429130 w 3123786"/>
            <a:gd name="connsiteY9" fmla="*/ 1245756 h 2401458"/>
            <a:gd name="connsiteX10" fmla="*/ 702849 w 3123786"/>
            <a:gd name="connsiteY10" fmla="*/ 1245756 h 2401458"/>
            <a:gd name="connsiteX11" fmla="*/ 0 w 3123786"/>
            <a:gd name="connsiteY11" fmla="*/ 2401458 h 2401458"/>
            <a:gd name="connsiteX12" fmla="*/ 218661 w 3123786"/>
            <a:gd name="connsiteY12" fmla="*/ 1245756 h 2401458"/>
            <a:gd name="connsiteX13" fmla="*/ 218661 w 3123786"/>
            <a:gd name="connsiteY13" fmla="*/ 956831 h 2401458"/>
            <a:gd name="connsiteX14" fmla="*/ 218661 w 3123786"/>
            <a:gd name="connsiteY14" fmla="*/ 833006 h 2401458"/>
            <a:gd name="connsiteX15" fmla="*/ 218661 w 3123786"/>
            <a:gd name="connsiteY15" fmla="*/ 750456 h 2401458"/>
            <a:gd name="connsiteX0" fmla="*/ 218661 w 3123786"/>
            <a:gd name="connsiteY0" fmla="*/ 750456 h 2401458"/>
            <a:gd name="connsiteX1" fmla="*/ 702849 w 3123786"/>
            <a:gd name="connsiteY1" fmla="*/ 750456 h 2401458"/>
            <a:gd name="connsiteX2" fmla="*/ 2436549 w 3123786"/>
            <a:gd name="connsiteY2" fmla="*/ 0 h 2401458"/>
            <a:gd name="connsiteX3" fmla="*/ 1429130 w 3123786"/>
            <a:gd name="connsiteY3" fmla="*/ 750456 h 2401458"/>
            <a:gd name="connsiteX4" fmla="*/ 3123786 w 3123786"/>
            <a:gd name="connsiteY4" fmla="*/ 750456 h 2401458"/>
            <a:gd name="connsiteX5" fmla="*/ 3123786 w 3123786"/>
            <a:gd name="connsiteY5" fmla="*/ 833006 h 2401458"/>
            <a:gd name="connsiteX6" fmla="*/ 3123786 w 3123786"/>
            <a:gd name="connsiteY6" fmla="*/ 833006 h 2401458"/>
            <a:gd name="connsiteX7" fmla="*/ 3123786 w 3123786"/>
            <a:gd name="connsiteY7" fmla="*/ 956831 h 2401458"/>
            <a:gd name="connsiteX8" fmla="*/ 3123786 w 3123786"/>
            <a:gd name="connsiteY8" fmla="*/ 1245756 h 2401458"/>
            <a:gd name="connsiteX9" fmla="*/ 1429130 w 3123786"/>
            <a:gd name="connsiteY9" fmla="*/ 1245756 h 2401458"/>
            <a:gd name="connsiteX10" fmla="*/ 1191788 w 3123786"/>
            <a:gd name="connsiteY10" fmla="*/ 1523818 h 2401458"/>
            <a:gd name="connsiteX11" fmla="*/ 0 w 3123786"/>
            <a:gd name="connsiteY11" fmla="*/ 2401458 h 2401458"/>
            <a:gd name="connsiteX12" fmla="*/ 218661 w 3123786"/>
            <a:gd name="connsiteY12" fmla="*/ 1245756 h 2401458"/>
            <a:gd name="connsiteX13" fmla="*/ 218661 w 3123786"/>
            <a:gd name="connsiteY13" fmla="*/ 956831 h 2401458"/>
            <a:gd name="connsiteX14" fmla="*/ 218661 w 3123786"/>
            <a:gd name="connsiteY14" fmla="*/ 833006 h 2401458"/>
            <a:gd name="connsiteX15" fmla="*/ 218661 w 3123786"/>
            <a:gd name="connsiteY15" fmla="*/ 750456 h 2401458"/>
            <a:gd name="connsiteX0" fmla="*/ 218661 w 3123786"/>
            <a:gd name="connsiteY0" fmla="*/ 750456 h 2401458"/>
            <a:gd name="connsiteX1" fmla="*/ 702849 w 3123786"/>
            <a:gd name="connsiteY1" fmla="*/ 750456 h 2401458"/>
            <a:gd name="connsiteX2" fmla="*/ 2436549 w 3123786"/>
            <a:gd name="connsiteY2" fmla="*/ 0 h 2401458"/>
            <a:gd name="connsiteX3" fmla="*/ 1429130 w 3123786"/>
            <a:gd name="connsiteY3" fmla="*/ 750456 h 2401458"/>
            <a:gd name="connsiteX4" fmla="*/ 3123786 w 3123786"/>
            <a:gd name="connsiteY4" fmla="*/ 750456 h 2401458"/>
            <a:gd name="connsiteX5" fmla="*/ 3123786 w 3123786"/>
            <a:gd name="connsiteY5" fmla="*/ 833006 h 2401458"/>
            <a:gd name="connsiteX6" fmla="*/ 3123786 w 3123786"/>
            <a:gd name="connsiteY6" fmla="*/ 833006 h 2401458"/>
            <a:gd name="connsiteX7" fmla="*/ 3123786 w 3123786"/>
            <a:gd name="connsiteY7" fmla="*/ 956831 h 2401458"/>
            <a:gd name="connsiteX8" fmla="*/ 3123786 w 3123786"/>
            <a:gd name="connsiteY8" fmla="*/ 1245756 h 2401458"/>
            <a:gd name="connsiteX9" fmla="*/ 2271194 w 3123786"/>
            <a:gd name="connsiteY9" fmla="*/ 1751329 h 2401458"/>
            <a:gd name="connsiteX10" fmla="*/ 1191788 w 3123786"/>
            <a:gd name="connsiteY10" fmla="*/ 1523818 h 2401458"/>
            <a:gd name="connsiteX11" fmla="*/ 0 w 3123786"/>
            <a:gd name="connsiteY11" fmla="*/ 2401458 h 2401458"/>
            <a:gd name="connsiteX12" fmla="*/ 218661 w 3123786"/>
            <a:gd name="connsiteY12" fmla="*/ 1245756 h 2401458"/>
            <a:gd name="connsiteX13" fmla="*/ 218661 w 3123786"/>
            <a:gd name="connsiteY13" fmla="*/ 956831 h 2401458"/>
            <a:gd name="connsiteX14" fmla="*/ 218661 w 3123786"/>
            <a:gd name="connsiteY14" fmla="*/ 833006 h 2401458"/>
            <a:gd name="connsiteX15" fmla="*/ 218661 w 3123786"/>
            <a:gd name="connsiteY15" fmla="*/ 750456 h 2401458"/>
            <a:gd name="connsiteX0" fmla="*/ 218661 w 3123786"/>
            <a:gd name="connsiteY0" fmla="*/ 750456 h 2401458"/>
            <a:gd name="connsiteX1" fmla="*/ 702849 w 3123786"/>
            <a:gd name="connsiteY1" fmla="*/ 750456 h 2401458"/>
            <a:gd name="connsiteX2" fmla="*/ 2436549 w 3123786"/>
            <a:gd name="connsiteY2" fmla="*/ 0 h 2401458"/>
            <a:gd name="connsiteX3" fmla="*/ 1429130 w 3123786"/>
            <a:gd name="connsiteY3" fmla="*/ 750456 h 2401458"/>
            <a:gd name="connsiteX4" fmla="*/ 3123786 w 3123786"/>
            <a:gd name="connsiteY4" fmla="*/ 750456 h 2401458"/>
            <a:gd name="connsiteX5" fmla="*/ 3123786 w 3123786"/>
            <a:gd name="connsiteY5" fmla="*/ 833006 h 2401458"/>
            <a:gd name="connsiteX6" fmla="*/ 3123786 w 3123786"/>
            <a:gd name="connsiteY6" fmla="*/ 833006 h 2401458"/>
            <a:gd name="connsiteX7" fmla="*/ 3123786 w 3123786"/>
            <a:gd name="connsiteY7" fmla="*/ 956831 h 2401458"/>
            <a:gd name="connsiteX8" fmla="*/ 3123786 w 3123786"/>
            <a:gd name="connsiteY8" fmla="*/ 1245756 h 2401458"/>
            <a:gd name="connsiteX9" fmla="*/ 2271194 w 3123786"/>
            <a:gd name="connsiteY9" fmla="*/ 1751329 h 2401458"/>
            <a:gd name="connsiteX10" fmla="*/ 1001645 w 3123786"/>
            <a:gd name="connsiteY10" fmla="*/ 1877718 h 2401458"/>
            <a:gd name="connsiteX11" fmla="*/ 0 w 3123786"/>
            <a:gd name="connsiteY11" fmla="*/ 2401458 h 2401458"/>
            <a:gd name="connsiteX12" fmla="*/ 218661 w 3123786"/>
            <a:gd name="connsiteY12" fmla="*/ 1245756 h 2401458"/>
            <a:gd name="connsiteX13" fmla="*/ 218661 w 3123786"/>
            <a:gd name="connsiteY13" fmla="*/ 956831 h 2401458"/>
            <a:gd name="connsiteX14" fmla="*/ 218661 w 3123786"/>
            <a:gd name="connsiteY14" fmla="*/ 833006 h 2401458"/>
            <a:gd name="connsiteX15" fmla="*/ 218661 w 3123786"/>
            <a:gd name="connsiteY15" fmla="*/ 750456 h 2401458"/>
            <a:gd name="connsiteX0" fmla="*/ 218661 w 3140420"/>
            <a:gd name="connsiteY0" fmla="*/ 750456 h 2401458"/>
            <a:gd name="connsiteX1" fmla="*/ 702849 w 3140420"/>
            <a:gd name="connsiteY1" fmla="*/ 750456 h 2401458"/>
            <a:gd name="connsiteX2" fmla="*/ 2436549 w 3140420"/>
            <a:gd name="connsiteY2" fmla="*/ 0 h 2401458"/>
            <a:gd name="connsiteX3" fmla="*/ 1429130 w 3140420"/>
            <a:gd name="connsiteY3" fmla="*/ 750456 h 2401458"/>
            <a:gd name="connsiteX4" fmla="*/ 3123786 w 3140420"/>
            <a:gd name="connsiteY4" fmla="*/ 750456 h 2401458"/>
            <a:gd name="connsiteX5" fmla="*/ 3123786 w 3140420"/>
            <a:gd name="connsiteY5" fmla="*/ 833006 h 2401458"/>
            <a:gd name="connsiteX6" fmla="*/ 3123786 w 3140420"/>
            <a:gd name="connsiteY6" fmla="*/ 833006 h 2401458"/>
            <a:gd name="connsiteX7" fmla="*/ 3123786 w 3140420"/>
            <a:gd name="connsiteY7" fmla="*/ 956831 h 2401458"/>
            <a:gd name="connsiteX8" fmla="*/ 3123786 w 3140420"/>
            <a:gd name="connsiteY8" fmla="*/ 1245756 h 2401458"/>
            <a:gd name="connsiteX9" fmla="*/ 3140420 w 3140420"/>
            <a:gd name="connsiteY9" fmla="*/ 1903000 h 2401458"/>
            <a:gd name="connsiteX10" fmla="*/ 1001645 w 3140420"/>
            <a:gd name="connsiteY10" fmla="*/ 1877718 h 2401458"/>
            <a:gd name="connsiteX11" fmla="*/ 0 w 3140420"/>
            <a:gd name="connsiteY11" fmla="*/ 2401458 h 2401458"/>
            <a:gd name="connsiteX12" fmla="*/ 218661 w 3140420"/>
            <a:gd name="connsiteY12" fmla="*/ 1245756 h 2401458"/>
            <a:gd name="connsiteX13" fmla="*/ 218661 w 3140420"/>
            <a:gd name="connsiteY13" fmla="*/ 956831 h 2401458"/>
            <a:gd name="connsiteX14" fmla="*/ 218661 w 3140420"/>
            <a:gd name="connsiteY14" fmla="*/ 833006 h 2401458"/>
            <a:gd name="connsiteX15" fmla="*/ 218661 w 3140420"/>
            <a:gd name="connsiteY15" fmla="*/ 750456 h 24014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140420" h="2401458">
              <a:moveTo>
                <a:pt x="218661" y="750456"/>
              </a:moveTo>
              <a:lnTo>
                <a:pt x="702849" y="750456"/>
              </a:lnTo>
              <a:lnTo>
                <a:pt x="2436549" y="0"/>
              </a:lnTo>
              <a:lnTo>
                <a:pt x="1429130" y="750456"/>
              </a:lnTo>
              <a:lnTo>
                <a:pt x="3123786" y="750456"/>
              </a:lnTo>
              <a:lnTo>
                <a:pt x="3123786" y="833006"/>
              </a:lnTo>
              <a:lnTo>
                <a:pt x="3123786" y="833006"/>
              </a:lnTo>
              <a:lnTo>
                <a:pt x="3123786" y="956831"/>
              </a:lnTo>
              <a:lnTo>
                <a:pt x="3123786" y="1245756"/>
              </a:lnTo>
              <a:lnTo>
                <a:pt x="3140420" y="1903000"/>
              </a:lnTo>
              <a:lnTo>
                <a:pt x="1001645" y="1877718"/>
              </a:lnTo>
              <a:lnTo>
                <a:pt x="0" y="2401458"/>
              </a:lnTo>
              <a:lnTo>
                <a:pt x="218661" y="1245756"/>
              </a:lnTo>
              <a:lnTo>
                <a:pt x="218661" y="956831"/>
              </a:lnTo>
              <a:lnTo>
                <a:pt x="218661" y="833006"/>
              </a:lnTo>
              <a:lnTo>
                <a:pt x="218661" y="750456"/>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lang="ja-JP" altLang="en-US" sz="1200">
              <a:effectLst/>
            </a:rPr>
            <a:t>受任者印</a:t>
          </a:r>
          <a:endParaRPr lang="ja-JP" altLang="ja-JP" sz="1200">
            <a:effectLst/>
          </a:endParaRPr>
        </a:p>
      </xdr:txBody>
    </xdr:sp>
    <xdr:clientData fPrintsWithSheet="0"/>
  </xdr:oneCellAnchor>
  <xdr:oneCellAnchor>
    <xdr:from>
      <xdr:col>8</xdr:col>
      <xdr:colOff>674913</xdr:colOff>
      <xdr:row>13</xdr:row>
      <xdr:rowOff>141514</xdr:rowOff>
    </xdr:from>
    <xdr:ext cx="674915" cy="359228"/>
    <xdr:sp macro="" textlink="">
      <xdr:nvSpPr>
        <xdr:cNvPr id="6" name="四角形吹き出し 4">
          <a:extLst>
            <a:ext uri="{FF2B5EF4-FFF2-40B4-BE49-F238E27FC236}">
              <a16:creationId xmlns:a16="http://schemas.microsoft.com/office/drawing/2014/main" id="{00000000-0008-0000-0700-000003000000}"/>
            </a:ext>
          </a:extLst>
        </xdr:cNvPr>
        <xdr:cNvSpPr/>
      </xdr:nvSpPr>
      <xdr:spPr>
        <a:xfrm>
          <a:off x="5638799" y="2906485"/>
          <a:ext cx="674915" cy="359228"/>
        </a:xfrm>
        <a:custGeom>
          <a:avLst/>
          <a:gdLst>
            <a:gd name="connsiteX0" fmla="*/ 0 w 2905125"/>
            <a:gd name="connsiteY0" fmla="*/ 0 h 495300"/>
            <a:gd name="connsiteX1" fmla="*/ 484188 w 2905125"/>
            <a:gd name="connsiteY1" fmla="*/ 0 h 495300"/>
            <a:gd name="connsiteX2" fmla="*/ 484188 w 2905125"/>
            <a:gd name="connsiteY2" fmla="*/ 0 h 495300"/>
            <a:gd name="connsiteX3" fmla="*/ 1210469 w 2905125"/>
            <a:gd name="connsiteY3" fmla="*/ 0 h 495300"/>
            <a:gd name="connsiteX4" fmla="*/ 2905125 w 2905125"/>
            <a:gd name="connsiteY4" fmla="*/ 0 h 495300"/>
            <a:gd name="connsiteX5" fmla="*/ 2905125 w 2905125"/>
            <a:gd name="connsiteY5" fmla="*/ 82550 h 495300"/>
            <a:gd name="connsiteX6" fmla="*/ 2905125 w 2905125"/>
            <a:gd name="connsiteY6" fmla="*/ 82550 h 495300"/>
            <a:gd name="connsiteX7" fmla="*/ 2905125 w 2905125"/>
            <a:gd name="connsiteY7" fmla="*/ 206375 h 495300"/>
            <a:gd name="connsiteX8" fmla="*/ 2905125 w 2905125"/>
            <a:gd name="connsiteY8" fmla="*/ 495300 h 495300"/>
            <a:gd name="connsiteX9" fmla="*/ 1210469 w 2905125"/>
            <a:gd name="connsiteY9" fmla="*/ 495300 h 495300"/>
            <a:gd name="connsiteX10" fmla="*/ 484188 w 2905125"/>
            <a:gd name="connsiteY10" fmla="*/ 495300 h 495300"/>
            <a:gd name="connsiteX11" fmla="*/ 484188 w 2905125"/>
            <a:gd name="connsiteY11" fmla="*/ 495300 h 495300"/>
            <a:gd name="connsiteX12" fmla="*/ 0 w 2905125"/>
            <a:gd name="connsiteY12" fmla="*/ 495300 h 495300"/>
            <a:gd name="connsiteX13" fmla="*/ 0 w 2905125"/>
            <a:gd name="connsiteY13" fmla="*/ 206375 h 495300"/>
            <a:gd name="connsiteX14" fmla="*/ -555983 w 2905125"/>
            <a:gd name="connsiteY14" fmla="*/ -26721 h 495300"/>
            <a:gd name="connsiteX15" fmla="*/ 0 w 2905125"/>
            <a:gd name="connsiteY15" fmla="*/ 82550 h 495300"/>
            <a:gd name="connsiteX16" fmla="*/ 0 w 2905125"/>
            <a:gd name="connsiteY16" fmla="*/ 0 h 495300"/>
            <a:gd name="connsiteX0" fmla="*/ 0 w 2905125"/>
            <a:gd name="connsiteY0" fmla="*/ 0 h 495300"/>
            <a:gd name="connsiteX1" fmla="*/ 484188 w 2905125"/>
            <a:gd name="connsiteY1" fmla="*/ 0 h 495300"/>
            <a:gd name="connsiteX2" fmla="*/ 484188 w 2905125"/>
            <a:gd name="connsiteY2" fmla="*/ 0 h 495300"/>
            <a:gd name="connsiteX3" fmla="*/ 1210469 w 2905125"/>
            <a:gd name="connsiteY3" fmla="*/ 0 h 495300"/>
            <a:gd name="connsiteX4" fmla="*/ 2905125 w 2905125"/>
            <a:gd name="connsiteY4" fmla="*/ 0 h 495300"/>
            <a:gd name="connsiteX5" fmla="*/ 2905125 w 2905125"/>
            <a:gd name="connsiteY5" fmla="*/ 82550 h 495300"/>
            <a:gd name="connsiteX6" fmla="*/ 2905125 w 2905125"/>
            <a:gd name="connsiteY6" fmla="*/ 82550 h 495300"/>
            <a:gd name="connsiteX7" fmla="*/ 2905125 w 2905125"/>
            <a:gd name="connsiteY7" fmla="*/ 206375 h 495300"/>
            <a:gd name="connsiteX8" fmla="*/ 2905125 w 2905125"/>
            <a:gd name="connsiteY8" fmla="*/ 495300 h 495300"/>
            <a:gd name="connsiteX9" fmla="*/ 1210469 w 2905125"/>
            <a:gd name="connsiteY9" fmla="*/ 495300 h 495300"/>
            <a:gd name="connsiteX10" fmla="*/ 484188 w 2905125"/>
            <a:gd name="connsiteY10" fmla="*/ 495300 h 495300"/>
            <a:gd name="connsiteX11" fmla="*/ 484188 w 2905125"/>
            <a:gd name="connsiteY11" fmla="*/ 495300 h 495300"/>
            <a:gd name="connsiteX12" fmla="*/ 0 w 2905125"/>
            <a:gd name="connsiteY12" fmla="*/ 495300 h 495300"/>
            <a:gd name="connsiteX13" fmla="*/ 0 w 2905125"/>
            <a:gd name="connsiteY13" fmla="*/ 206375 h 495300"/>
            <a:gd name="connsiteX14" fmla="*/ 0 w 2905125"/>
            <a:gd name="connsiteY14" fmla="*/ 82550 h 495300"/>
            <a:gd name="connsiteX15" fmla="*/ 0 w 2905125"/>
            <a:gd name="connsiteY15" fmla="*/ 0 h 495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905125" h="495300">
              <a:moveTo>
                <a:pt x="0" y="0"/>
              </a:moveTo>
              <a:lnTo>
                <a:pt x="484188" y="0"/>
              </a:lnTo>
              <a:lnTo>
                <a:pt x="484188" y="0"/>
              </a:lnTo>
              <a:lnTo>
                <a:pt x="1210469" y="0"/>
              </a:lnTo>
              <a:lnTo>
                <a:pt x="2905125" y="0"/>
              </a:lnTo>
              <a:lnTo>
                <a:pt x="2905125" y="82550"/>
              </a:lnTo>
              <a:lnTo>
                <a:pt x="2905125" y="82550"/>
              </a:lnTo>
              <a:lnTo>
                <a:pt x="2905125" y="206375"/>
              </a:lnTo>
              <a:lnTo>
                <a:pt x="2905125" y="495300"/>
              </a:lnTo>
              <a:lnTo>
                <a:pt x="1210469" y="495300"/>
              </a:lnTo>
              <a:lnTo>
                <a:pt x="484188" y="495300"/>
              </a:lnTo>
              <a:lnTo>
                <a:pt x="484188" y="495300"/>
              </a:lnTo>
              <a:lnTo>
                <a:pt x="0" y="495300"/>
              </a:lnTo>
              <a:lnTo>
                <a:pt x="0" y="206375"/>
              </a:lnTo>
              <a:lnTo>
                <a:pt x="0" y="82550"/>
              </a:lnTo>
              <a:lnTo>
                <a:pt x="0" y="0"/>
              </a:lnTo>
              <a:close/>
            </a:path>
          </a:pathLst>
        </a:cu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lang="ja-JP" altLang="en-US" sz="1200">
              <a:effectLst/>
            </a:rPr>
            <a:t>法人印</a:t>
          </a:r>
          <a:endParaRPr lang="ja-JP" altLang="ja-JP" sz="1200">
            <a:effectLst/>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9"/>
  <sheetViews>
    <sheetView tabSelected="1" zoomScaleNormal="100" workbookViewId="0">
      <selection activeCell="B8" sqref="B8"/>
    </sheetView>
  </sheetViews>
  <sheetFormatPr defaultColWidth="8.88671875" defaultRowHeight="13.2"/>
  <cols>
    <col min="1" max="1" width="36.44140625" style="41" customWidth="1"/>
    <col min="2" max="2" width="71.88671875" style="41" customWidth="1"/>
    <col min="3" max="3" width="73.5546875" style="41" customWidth="1"/>
    <col min="4" max="16384" width="8.88671875" style="41"/>
  </cols>
  <sheetData>
    <row r="1" spans="1:3" s="45" customFormat="1" ht="23.4">
      <c r="A1" s="45" t="s">
        <v>59</v>
      </c>
    </row>
    <row r="2" spans="1:3" s="45" customFormat="1" ht="23.4">
      <c r="A2" s="45" t="s">
        <v>127</v>
      </c>
    </row>
    <row r="3" spans="1:3" ht="7.95" customHeight="1"/>
    <row r="4" spans="1:3" s="44" customFormat="1" ht="14.4">
      <c r="A4" s="44" t="s">
        <v>79</v>
      </c>
    </row>
    <row r="5" spans="1:3" s="44" customFormat="1" ht="14.4">
      <c r="A5" s="44" t="s">
        <v>490</v>
      </c>
    </row>
    <row r="6" spans="1:3" ht="35.4" customHeight="1">
      <c r="A6" s="193" t="str">
        <f>IF(OR(B8="",B9="",B11="",B12="",B15="",B17="",B19="",B20="",B21="",B24="",B25="",B26="",B27="",B28="",B29=""),"クリーム色セルに未入力項目があります","")</f>
        <v>クリーム色セルに未入力項目があります</v>
      </c>
      <c r="B6" s="193"/>
    </row>
    <row r="7" spans="1:3" ht="14.4">
      <c r="A7" s="41" t="s">
        <v>60</v>
      </c>
      <c r="B7" s="182" t="s">
        <v>66</v>
      </c>
    </row>
    <row r="8" spans="1:3">
      <c r="A8" s="43" t="s">
        <v>61</v>
      </c>
      <c r="B8" s="168"/>
      <c r="C8" s="42" t="s">
        <v>464</v>
      </c>
    </row>
    <row r="9" spans="1:3">
      <c r="A9" s="43" t="s">
        <v>62</v>
      </c>
      <c r="B9" s="168"/>
      <c r="C9" s="42" t="s">
        <v>463</v>
      </c>
    </row>
    <row r="10" spans="1:3">
      <c r="A10" s="43" t="s">
        <v>63</v>
      </c>
      <c r="B10" s="168"/>
      <c r="C10" s="42" t="s">
        <v>463</v>
      </c>
    </row>
    <row r="11" spans="1:3">
      <c r="A11" s="43" t="s">
        <v>65</v>
      </c>
      <c r="B11" s="168"/>
      <c r="C11" s="42" t="s">
        <v>463</v>
      </c>
    </row>
    <row r="12" spans="1:3">
      <c r="A12" s="43" t="s">
        <v>64</v>
      </c>
      <c r="B12" s="169"/>
      <c r="C12" s="41" t="s">
        <v>77</v>
      </c>
    </row>
    <row r="13" spans="1:3" ht="4.95" customHeight="1">
      <c r="B13" s="40"/>
    </row>
    <row r="14" spans="1:3">
      <c r="A14" s="41" t="s">
        <v>71</v>
      </c>
      <c r="B14" s="188" t="str">
        <f>IF(COUNTIF(サービス種別!E3:'サービス種別'!E118,基本情報シート!B23)=1,"","サービス対象分野とサービス種別を正しい組合せで選択してください。")</f>
        <v>サービス対象分野とサービス種別を正しい組合せで選択してください。</v>
      </c>
    </row>
    <row r="15" spans="1:3">
      <c r="A15" s="43" t="s">
        <v>84</v>
      </c>
      <c r="B15" s="168"/>
      <c r="C15" s="42" t="s">
        <v>75</v>
      </c>
    </row>
    <row r="16" spans="1:3">
      <c r="A16" s="43" t="s">
        <v>116</v>
      </c>
      <c r="B16" s="190" t="str">
        <f>IF(B17="","",VLOOKUP(B17,サービス種別!B3:'サービス種別'!D118,3,FALSE))</f>
        <v/>
      </c>
    </row>
    <row r="17" spans="1:3">
      <c r="A17" s="43" t="s">
        <v>117</v>
      </c>
      <c r="B17" s="168"/>
      <c r="C17" s="42" t="str">
        <f>IF(B17="その他","サービス種別「その他」は事務局から指示した場合のみ選択してください。","※必ず、サービス対象分野を選択してから、プルダウン選択")</f>
        <v>※必ず、サービス対象分野を選択してから、プルダウン選択</v>
      </c>
    </row>
    <row r="18" spans="1:3">
      <c r="A18" s="43" t="s">
        <v>68</v>
      </c>
      <c r="B18" s="168"/>
      <c r="C18" s="41" t="s">
        <v>214</v>
      </c>
    </row>
    <row r="19" spans="1:3">
      <c r="A19" s="43" t="s">
        <v>72</v>
      </c>
      <c r="B19" s="168"/>
    </row>
    <row r="20" spans="1:3">
      <c r="A20" s="43" t="s">
        <v>73</v>
      </c>
      <c r="B20" s="168"/>
    </row>
    <row r="21" spans="1:3">
      <c r="A21" s="43" t="s">
        <v>74</v>
      </c>
      <c r="B21" s="169"/>
      <c r="C21" s="41" t="s">
        <v>77</v>
      </c>
    </row>
    <row r="22" spans="1:3" ht="5.4" customHeight="1">
      <c r="B22" s="40"/>
    </row>
    <row r="23" spans="1:3">
      <c r="A23" s="41" t="s">
        <v>76</v>
      </c>
      <c r="B23" s="187" t="str">
        <f>B15&amp;B17</f>
        <v/>
      </c>
    </row>
    <row r="24" spans="1:3">
      <c r="A24" s="43" t="s">
        <v>78</v>
      </c>
      <c r="B24" s="168"/>
    </row>
    <row r="25" spans="1:3">
      <c r="A25" s="43" t="s">
        <v>328</v>
      </c>
      <c r="B25" s="168"/>
    </row>
    <row r="26" spans="1:3">
      <c r="A26" s="43" t="s">
        <v>70</v>
      </c>
      <c r="B26" s="168"/>
    </row>
    <row r="27" spans="1:3">
      <c r="A27" s="43" t="s">
        <v>67</v>
      </c>
      <c r="B27" s="185"/>
    </row>
    <row r="28" spans="1:3">
      <c r="A28" s="43" t="s">
        <v>69</v>
      </c>
      <c r="B28" s="168"/>
    </row>
    <row r="29" spans="1:3">
      <c r="A29" s="43" t="s">
        <v>9</v>
      </c>
      <c r="B29" s="168"/>
      <c r="C29" s="41" t="s">
        <v>75</v>
      </c>
    </row>
  </sheetData>
  <sheetProtection password="83AF" sheet="1" objects="1" scenarios="1"/>
  <mergeCells count="1">
    <mergeCell ref="A6:B6"/>
  </mergeCells>
  <phoneticPr fontId="3"/>
  <conditionalFormatting sqref="B15">
    <cfRule type="cellIs" dxfId="13" priority="11" operator="equal">
      <formula>"サービス種別選択を再度御確認のうえ、御修正ください。"</formula>
    </cfRule>
  </conditionalFormatting>
  <conditionalFormatting sqref="B16">
    <cfRule type="cellIs" dxfId="12" priority="10" operator="equal">
      <formula>"サービス種別選択を再度御確認のうえ、御修正ください。"</formula>
    </cfRule>
  </conditionalFormatting>
  <conditionalFormatting sqref="D16:J16">
    <cfRule type="cellIs" dxfId="11" priority="7" operator="equal">
      <formula>"サービス種別「その他」は事務局から指示した場合のみ選択してください。"</formula>
    </cfRule>
  </conditionalFormatting>
  <conditionalFormatting sqref="C17">
    <cfRule type="cellIs" dxfId="10" priority="5" operator="equal">
      <formula>"サービス種別「その他」は事務局から指示した場合のみ選択してください。"</formula>
    </cfRule>
  </conditionalFormatting>
  <conditionalFormatting sqref="A6:B6">
    <cfRule type="cellIs" dxfId="9" priority="2" operator="equal">
      <formula>"クリーム色セルに未入力項目があります"</formula>
    </cfRule>
  </conditionalFormatting>
  <conditionalFormatting sqref="B14">
    <cfRule type="cellIs" dxfId="8" priority="1" operator="equal">
      <formula>"サービス対象分野とサービス種別を正しい組合せで選択してください。"</formula>
    </cfRule>
  </conditionalFormatting>
  <dataValidations count="3">
    <dataValidation type="whole" allowBlank="1" showInputMessage="1" showErrorMessage="1" sqref="B12 B21">
      <formula1>0</formula1>
      <formula2>9999999</formula2>
    </dataValidation>
    <dataValidation type="list" allowBlank="1" showInputMessage="1" showErrorMessage="1" sqref="B29">
      <formula1>"事業者（法人）所在地,施設・事業所等の所在地"</formula1>
    </dataValidation>
    <dataValidation type="list" allowBlank="1" showInputMessage="1" showErrorMessage="1" sqref="B17">
      <formula1>INDIRECT($B$15)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サービス種別!$F$3:$F$6</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BC40"/>
  <sheetViews>
    <sheetView view="pageBreakPreview" topLeftCell="A16" zoomScale="85" zoomScaleNormal="100" zoomScaleSheetLayoutView="85" workbookViewId="0">
      <selection activeCell="AJ41" sqref="AJ41"/>
    </sheetView>
  </sheetViews>
  <sheetFormatPr defaultColWidth="2.33203125" defaultRowHeight="18" customHeight="1"/>
  <cols>
    <col min="1" max="29" width="2.33203125" style="1"/>
    <col min="30" max="30" width="3.44140625" style="1" customWidth="1"/>
    <col min="31" max="32" width="2.33203125" style="1"/>
    <col min="33" max="33" width="3.44140625" style="1" customWidth="1"/>
    <col min="34" max="35" width="2.33203125" style="1"/>
    <col min="36" max="36" width="3.77734375" style="1" customWidth="1"/>
    <col min="37" max="16384" width="2.33203125" style="1"/>
  </cols>
  <sheetData>
    <row r="1" spans="2:36" ht="18" customHeight="1">
      <c r="B1" s="1" t="s">
        <v>126</v>
      </c>
    </row>
    <row r="2" spans="2:36" ht="18" customHeight="1">
      <c r="Y2" s="194" t="s">
        <v>119</v>
      </c>
      <c r="Z2" s="194"/>
      <c r="AA2" s="194"/>
      <c r="AB2" s="194"/>
      <c r="AC2" s="194"/>
      <c r="AD2" s="194"/>
      <c r="AE2" s="194"/>
      <c r="AF2" s="194"/>
      <c r="AG2" s="194"/>
      <c r="AH2" s="194"/>
      <c r="AI2" s="194"/>
      <c r="AJ2" s="194"/>
    </row>
    <row r="4" spans="2:36" ht="13.2" customHeight="1"/>
    <row r="5" spans="2:36" ht="18" customHeight="1">
      <c r="C5" s="1" t="s">
        <v>0</v>
      </c>
    </row>
    <row r="7" spans="2:36" ht="18" customHeight="1">
      <c r="N7" s="1" t="s">
        <v>1</v>
      </c>
    </row>
    <row r="8" spans="2:36" ht="46.2" customHeight="1">
      <c r="N8" s="204" t="str">
        <f>IF(基本情報シート!B11="","",基本情報シート!B11)</f>
        <v/>
      </c>
      <c r="O8" s="204"/>
      <c r="P8" s="204"/>
      <c r="Q8" s="204"/>
      <c r="R8" s="204"/>
      <c r="S8" s="204"/>
      <c r="T8" s="204"/>
      <c r="U8" s="204"/>
      <c r="V8" s="204"/>
      <c r="W8" s="204"/>
      <c r="X8" s="204"/>
      <c r="Y8" s="204"/>
      <c r="Z8" s="204"/>
      <c r="AA8" s="204"/>
      <c r="AB8" s="204"/>
      <c r="AC8" s="204"/>
      <c r="AD8" s="204"/>
      <c r="AE8" s="204"/>
      <c r="AF8" s="204"/>
      <c r="AG8" s="204"/>
      <c r="AH8" s="204"/>
      <c r="AI8" s="204"/>
    </row>
    <row r="9" spans="2:36" ht="21" customHeight="1">
      <c r="N9" s="30" t="s">
        <v>2</v>
      </c>
      <c r="O9" s="30"/>
      <c r="P9" s="30"/>
      <c r="Q9" s="30"/>
      <c r="R9" s="195" t="str">
        <f>IF(基本情報シート!B8="","",基本情報シート!B8)</f>
        <v/>
      </c>
      <c r="S9" s="195"/>
      <c r="T9" s="195"/>
      <c r="U9" s="195"/>
      <c r="V9" s="195"/>
      <c r="W9" s="195"/>
      <c r="X9" s="195"/>
      <c r="Y9" s="195"/>
      <c r="Z9" s="195"/>
      <c r="AA9" s="195"/>
      <c r="AB9" s="195"/>
      <c r="AC9" s="195"/>
      <c r="AD9" s="195"/>
      <c r="AE9" s="195"/>
      <c r="AF9" s="195"/>
      <c r="AG9" s="195"/>
      <c r="AH9" s="195"/>
      <c r="AI9" s="195"/>
    </row>
    <row r="10" spans="2:36" ht="26.25" customHeight="1">
      <c r="N10" s="206" t="s">
        <v>42</v>
      </c>
      <c r="O10" s="206"/>
      <c r="P10" s="206"/>
      <c r="Q10" s="206"/>
      <c r="R10" s="206"/>
      <c r="S10" s="206"/>
      <c r="T10" s="206"/>
      <c r="U10" s="195" t="str">
        <f>IF(基本情報シート!B11="","",基本情報シート!B9&amp;"　"&amp;基本情報シート!B10)</f>
        <v/>
      </c>
      <c r="V10" s="195"/>
      <c r="W10" s="195"/>
      <c r="X10" s="195"/>
      <c r="Y10" s="195"/>
      <c r="Z10" s="195"/>
      <c r="AA10" s="195"/>
      <c r="AB10" s="195"/>
      <c r="AC10" s="195"/>
      <c r="AD10" s="195"/>
      <c r="AE10" s="195"/>
      <c r="AF10" s="195"/>
      <c r="AG10" s="195"/>
      <c r="AH10" s="195"/>
      <c r="AI10" s="195"/>
      <c r="AJ10" s="30" t="s">
        <v>3</v>
      </c>
    </row>
    <row r="12" spans="2:36" ht="12" customHeight="1"/>
    <row r="13" spans="2:36" ht="18" customHeight="1">
      <c r="I13" s="1" t="s">
        <v>56</v>
      </c>
    </row>
    <row r="14" spans="2:36" ht="18" customHeight="1">
      <c r="I14" s="1" t="s">
        <v>57</v>
      </c>
    </row>
    <row r="16" spans="2:36" ht="8.25" customHeight="1"/>
    <row r="17" spans="1:55" ht="18" customHeight="1">
      <c r="B17" s="207" t="s">
        <v>343</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row>
    <row r="18" spans="1:55" ht="18" customHeight="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row>
    <row r="19" spans="1:55" ht="18" customHeight="1">
      <c r="A19" s="200" t="s">
        <v>10</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row>
    <row r="20" spans="1:55" ht="18" customHeight="1">
      <c r="A20" s="26"/>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row>
    <row r="21" spans="1:55" ht="18" customHeight="1">
      <c r="D21" s="1" t="s">
        <v>38</v>
      </c>
      <c r="E21" s="1" t="s">
        <v>215</v>
      </c>
      <c r="L21" s="205" t="str">
        <f>IF(基本情報シート!B19="","",基本情報シート!B19)</f>
        <v/>
      </c>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row>
    <row r="22" spans="1:55" ht="18" customHeight="1">
      <c r="L22" s="27"/>
      <c r="M22" s="27"/>
      <c r="N22" s="27"/>
      <c r="O22" s="27"/>
      <c r="P22" s="27"/>
      <c r="Q22" s="27"/>
      <c r="R22" s="27"/>
      <c r="S22" s="27"/>
      <c r="T22" s="27"/>
      <c r="U22" s="27"/>
      <c r="V22" s="27"/>
      <c r="W22" s="27"/>
      <c r="X22" s="27"/>
      <c r="Y22" s="27"/>
      <c r="Z22" s="27"/>
      <c r="AA22" s="27"/>
      <c r="AB22" s="27"/>
      <c r="AC22" s="27"/>
      <c r="AD22" s="27"/>
      <c r="AE22" s="27"/>
      <c r="AF22" s="27"/>
      <c r="AG22" s="27"/>
      <c r="AH22" s="27"/>
      <c r="AI22" s="27"/>
    </row>
    <row r="23" spans="1:55" ht="18" customHeight="1">
      <c r="D23" s="1" t="s">
        <v>39</v>
      </c>
      <c r="E23" s="1" t="s">
        <v>36</v>
      </c>
      <c r="L23" s="1" t="s">
        <v>40</v>
      </c>
      <c r="M23" s="202">
        <f>'(1)所要額調書・積算内訳書・BCP策定状況'!H11</f>
        <v>0</v>
      </c>
      <c r="N23" s="203"/>
      <c r="O23" s="203"/>
      <c r="P23" s="203"/>
      <c r="Q23" s="203"/>
      <c r="R23" s="203"/>
      <c r="S23" s="203"/>
      <c r="T23" s="203"/>
      <c r="U23" s="203"/>
      <c r="V23" s="203"/>
      <c r="W23" s="203"/>
      <c r="X23" s="25"/>
    </row>
    <row r="24" spans="1:55" ht="14.25" customHeight="1"/>
    <row r="25" spans="1:55" ht="18" customHeight="1">
      <c r="E25" s="1" t="s">
        <v>4</v>
      </c>
    </row>
    <row r="26" spans="1:55" ht="18" customHeight="1">
      <c r="F26" s="1" t="s">
        <v>345</v>
      </c>
    </row>
    <row r="27" spans="1:55" ht="18" customHeight="1">
      <c r="F27" s="1" t="s">
        <v>120</v>
      </c>
      <c r="BC27" s="177"/>
    </row>
    <row r="28" spans="1:55" ht="18" customHeight="1">
      <c r="F28" s="1" t="s">
        <v>121</v>
      </c>
    </row>
    <row r="29" spans="1:55" ht="18" customHeight="1">
      <c r="F29" s="1" t="s">
        <v>44</v>
      </c>
    </row>
    <row r="31" spans="1:55" ht="22.2" customHeight="1">
      <c r="C31" s="215" t="s">
        <v>329</v>
      </c>
      <c r="D31" s="215"/>
      <c r="E31" s="215"/>
      <c r="F31" s="215"/>
      <c r="G31" s="215"/>
      <c r="H31" s="222" t="s">
        <v>332</v>
      </c>
      <c r="I31" s="222"/>
      <c r="J31" s="222"/>
      <c r="K31" s="222"/>
      <c r="L31" s="222"/>
      <c r="M31" s="222"/>
      <c r="N31" s="222"/>
      <c r="O31" s="208" t="str">
        <f>IF(基本情報シート!B15="","",基本情報シート!B15)</f>
        <v/>
      </c>
      <c r="P31" s="208"/>
      <c r="Q31" s="208"/>
      <c r="R31" s="208"/>
      <c r="S31" s="208"/>
      <c r="T31" s="208"/>
      <c r="U31" s="208"/>
      <c r="V31" s="208"/>
      <c r="W31" s="208"/>
      <c r="X31" s="208"/>
      <c r="Y31" s="208"/>
      <c r="Z31" s="208"/>
      <c r="AA31" s="208"/>
      <c r="AB31" s="208"/>
      <c r="AC31" s="208"/>
      <c r="AD31" s="208"/>
      <c r="AE31" s="208"/>
      <c r="AF31" s="208"/>
      <c r="AG31" s="208"/>
      <c r="AH31" s="208"/>
      <c r="AI31" s="208"/>
    </row>
    <row r="32" spans="1:55" ht="22.2" customHeight="1">
      <c r="C32" s="215"/>
      <c r="D32" s="215"/>
      <c r="E32" s="215"/>
      <c r="F32" s="215"/>
      <c r="G32" s="215"/>
      <c r="H32" s="223" t="s">
        <v>331</v>
      </c>
      <c r="I32" s="223"/>
      <c r="J32" s="223"/>
      <c r="K32" s="223"/>
      <c r="L32" s="223"/>
      <c r="M32" s="223"/>
      <c r="N32" s="223"/>
      <c r="O32" s="209" t="str">
        <f>IF(基本情報シート!B16="","",基本情報シート!B16)</f>
        <v/>
      </c>
      <c r="P32" s="209"/>
      <c r="Q32" s="209"/>
      <c r="R32" s="209"/>
      <c r="S32" s="209"/>
      <c r="T32" s="209"/>
      <c r="U32" s="209"/>
      <c r="V32" s="209"/>
      <c r="W32" s="209"/>
      <c r="X32" s="209"/>
      <c r="Y32" s="209"/>
      <c r="Z32" s="209"/>
      <c r="AA32" s="209"/>
      <c r="AB32" s="209"/>
      <c r="AC32" s="209"/>
      <c r="AD32" s="209"/>
      <c r="AE32" s="209"/>
      <c r="AF32" s="209"/>
      <c r="AG32" s="209"/>
      <c r="AH32" s="209"/>
      <c r="AI32" s="209"/>
    </row>
    <row r="33" spans="3:36" ht="22.2" customHeight="1">
      <c r="C33" s="215"/>
      <c r="D33" s="215"/>
      <c r="E33" s="215"/>
      <c r="F33" s="215"/>
      <c r="G33" s="215"/>
      <c r="H33" s="223" t="s">
        <v>330</v>
      </c>
      <c r="I33" s="223"/>
      <c r="J33" s="223"/>
      <c r="K33" s="223"/>
      <c r="L33" s="223"/>
      <c r="M33" s="223"/>
      <c r="N33" s="223"/>
      <c r="O33" s="209" t="str">
        <f>IF(基本情報シート!B17="","",基本情報シート!B17)</f>
        <v/>
      </c>
      <c r="P33" s="209"/>
      <c r="Q33" s="209"/>
      <c r="R33" s="209"/>
      <c r="S33" s="209"/>
      <c r="T33" s="209"/>
      <c r="U33" s="209"/>
      <c r="V33" s="209"/>
      <c r="W33" s="209"/>
      <c r="X33" s="209"/>
      <c r="Y33" s="209"/>
      <c r="Z33" s="209"/>
      <c r="AA33" s="209"/>
      <c r="AB33" s="209"/>
      <c r="AC33" s="209"/>
      <c r="AD33" s="209"/>
      <c r="AE33" s="209"/>
      <c r="AF33" s="209"/>
      <c r="AG33" s="209"/>
      <c r="AH33" s="209"/>
      <c r="AI33" s="209"/>
    </row>
    <row r="34" spans="3:36" ht="22.2" customHeight="1">
      <c r="C34" s="215"/>
      <c r="D34" s="215"/>
      <c r="E34" s="215"/>
      <c r="F34" s="215"/>
      <c r="G34" s="215"/>
      <c r="H34" s="224" t="s">
        <v>333</v>
      </c>
      <c r="I34" s="224"/>
      <c r="J34" s="224"/>
      <c r="K34" s="224"/>
      <c r="L34" s="224"/>
      <c r="M34" s="224"/>
      <c r="N34" s="224"/>
      <c r="O34" s="210" t="str">
        <f>IF(基本情報シート!B18="","",基本情報シート!B18)</f>
        <v/>
      </c>
      <c r="P34" s="210"/>
      <c r="Q34" s="210"/>
      <c r="R34" s="210"/>
      <c r="S34" s="210"/>
      <c r="T34" s="210"/>
      <c r="U34" s="210"/>
      <c r="V34" s="210"/>
      <c r="W34" s="210"/>
      <c r="X34" s="210"/>
      <c r="Y34" s="210"/>
      <c r="Z34" s="210"/>
      <c r="AA34" s="210"/>
      <c r="AB34" s="210"/>
      <c r="AC34" s="210"/>
      <c r="AD34" s="210"/>
      <c r="AE34" s="210"/>
      <c r="AF34" s="210"/>
      <c r="AG34" s="210"/>
      <c r="AH34" s="210"/>
      <c r="AI34" s="210"/>
    </row>
    <row r="35" spans="3:36" ht="22.2" customHeight="1">
      <c r="C35" s="215" t="s">
        <v>326</v>
      </c>
      <c r="D35" s="216"/>
      <c r="E35" s="216"/>
      <c r="F35" s="216"/>
      <c r="G35" s="216"/>
      <c r="H35" s="217" t="s">
        <v>7</v>
      </c>
      <c r="I35" s="217"/>
      <c r="J35" s="217"/>
      <c r="K35" s="217"/>
      <c r="L35" s="217"/>
      <c r="M35" s="217"/>
      <c r="N35" s="217"/>
      <c r="O35" s="196" t="str">
        <f>IF(基本情報シート!B24="","",基本情報シート!B24)</f>
        <v/>
      </c>
      <c r="P35" s="197"/>
      <c r="Q35" s="197"/>
      <c r="R35" s="197"/>
      <c r="S35" s="197"/>
      <c r="T35" s="197"/>
      <c r="U35" s="197"/>
      <c r="V35" s="197"/>
      <c r="W35" s="197"/>
      <c r="X35" s="197"/>
      <c r="Y35" s="197"/>
      <c r="Z35" s="197"/>
      <c r="AA35" s="197"/>
      <c r="AB35" s="197"/>
      <c r="AC35" s="197"/>
      <c r="AD35" s="197"/>
      <c r="AE35" s="197"/>
      <c r="AF35" s="197"/>
      <c r="AG35" s="197"/>
      <c r="AH35" s="197"/>
      <c r="AI35" s="197"/>
    </row>
    <row r="36" spans="3:36" ht="22.2" customHeight="1">
      <c r="C36" s="215"/>
      <c r="D36" s="216"/>
      <c r="E36" s="216"/>
      <c r="F36" s="216"/>
      <c r="G36" s="216"/>
      <c r="H36" s="218" t="s">
        <v>327</v>
      </c>
      <c r="I36" s="218"/>
      <c r="J36" s="218"/>
      <c r="K36" s="218"/>
      <c r="L36" s="218"/>
      <c r="M36" s="218"/>
      <c r="N36" s="218"/>
      <c r="O36" s="198" t="str">
        <f>IF(基本情報シート!B25="","",基本情報シート!B25)</f>
        <v/>
      </c>
      <c r="P36" s="199"/>
      <c r="Q36" s="199"/>
      <c r="R36" s="199"/>
      <c r="S36" s="199"/>
      <c r="T36" s="199"/>
      <c r="U36" s="199"/>
      <c r="V36" s="199"/>
      <c r="W36" s="199"/>
      <c r="X36" s="199"/>
      <c r="Y36" s="199"/>
      <c r="Z36" s="199"/>
      <c r="AA36" s="199"/>
      <c r="AB36" s="199"/>
      <c r="AC36" s="199"/>
      <c r="AD36" s="199"/>
      <c r="AE36" s="199"/>
      <c r="AF36" s="199"/>
      <c r="AG36" s="199"/>
      <c r="AH36" s="199"/>
      <c r="AI36" s="199"/>
    </row>
    <row r="37" spans="3:36" ht="22.2" customHeight="1">
      <c r="C37" s="216"/>
      <c r="D37" s="216"/>
      <c r="E37" s="216"/>
      <c r="F37" s="216"/>
      <c r="G37" s="216"/>
      <c r="H37" s="218" t="s">
        <v>43</v>
      </c>
      <c r="I37" s="218"/>
      <c r="J37" s="218"/>
      <c r="K37" s="218"/>
      <c r="L37" s="218"/>
      <c r="M37" s="218"/>
      <c r="N37" s="218"/>
      <c r="O37" s="198" t="str">
        <f>IF(基本情報シート!B26="","",基本情報シート!B26)</f>
        <v/>
      </c>
      <c r="P37" s="199"/>
      <c r="Q37" s="199"/>
      <c r="R37" s="199"/>
      <c r="S37" s="199"/>
      <c r="T37" s="199"/>
      <c r="U37" s="199"/>
      <c r="V37" s="199"/>
      <c r="W37" s="199"/>
      <c r="X37" s="199"/>
      <c r="Y37" s="199"/>
      <c r="Z37" s="199"/>
      <c r="AA37" s="199"/>
      <c r="AB37" s="199"/>
      <c r="AC37" s="199"/>
      <c r="AD37" s="199"/>
      <c r="AE37" s="199"/>
      <c r="AF37" s="199"/>
      <c r="AG37" s="199"/>
      <c r="AH37" s="199"/>
      <c r="AI37" s="199"/>
    </row>
    <row r="38" spans="3:36" ht="22.2" customHeight="1">
      <c r="C38" s="216"/>
      <c r="D38" s="216"/>
      <c r="E38" s="216"/>
      <c r="F38" s="216"/>
      <c r="G38" s="216"/>
      <c r="H38" s="218" t="s">
        <v>6</v>
      </c>
      <c r="I38" s="218"/>
      <c r="J38" s="218"/>
      <c r="K38" s="218"/>
      <c r="L38" s="218"/>
      <c r="M38" s="218"/>
      <c r="N38" s="218"/>
      <c r="O38" s="198" t="str">
        <f>IF(基本情報シート!B27="","",基本情報シート!B27)</f>
        <v/>
      </c>
      <c r="P38" s="199"/>
      <c r="Q38" s="199"/>
      <c r="R38" s="199"/>
      <c r="S38" s="199"/>
      <c r="T38" s="199"/>
      <c r="U38" s="199"/>
      <c r="V38" s="199"/>
      <c r="W38" s="199"/>
      <c r="X38" s="199"/>
      <c r="Y38" s="199"/>
      <c r="Z38" s="199"/>
      <c r="AA38" s="199"/>
      <c r="AB38" s="199"/>
      <c r="AC38" s="199"/>
      <c r="AD38" s="199"/>
      <c r="AE38" s="199"/>
      <c r="AF38" s="199"/>
      <c r="AG38" s="199"/>
      <c r="AH38" s="199"/>
      <c r="AI38" s="199"/>
    </row>
    <row r="39" spans="3:36" ht="22.2" customHeight="1">
      <c r="C39" s="216"/>
      <c r="D39" s="216"/>
      <c r="E39" s="216"/>
      <c r="F39" s="216"/>
      <c r="G39" s="216"/>
      <c r="H39" s="218" t="s">
        <v>8</v>
      </c>
      <c r="I39" s="219"/>
      <c r="J39" s="219"/>
      <c r="K39" s="219"/>
      <c r="L39" s="219"/>
      <c r="M39" s="219"/>
      <c r="N39" s="219"/>
      <c r="O39" s="211" t="str">
        <f>IF(基本情報シート!B28="","",基本情報シート!B28)</f>
        <v/>
      </c>
      <c r="P39" s="212"/>
      <c r="Q39" s="212"/>
      <c r="R39" s="212"/>
      <c r="S39" s="212"/>
      <c r="T39" s="212"/>
      <c r="U39" s="212"/>
      <c r="V39" s="212"/>
      <c r="W39" s="212"/>
      <c r="X39" s="212"/>
      <c r="Y39" s="212"/>
      <c r="Z39" s="212"/>
      <c r="AA39" s="212"/>
      <c r="AB39" s="212"/>
      <c r="AC39" s="212"/>
      <c r="AD39" s="212"/>
      <c r="AE39" s="212"/>
      <c r="AF39" s="212"/>
      <c r="AG39" s="212"/>
      <c r="AH39" s="212"/>
      <c r="AI39" s="212"/>
    </row>
    <row r="40" spans="3:36" ht="45.6" customHeight="1">
      <c r="C40" s="216"/>
      <c r="D40" s="216"/>
      <c r="E40" s="216"/>
      <c r="F40" s="216"/>
      <c r="G40" s="216"/>
      <c r="H40" s="220" t="s">
        <v>9</v>
      </c>
      <c r="I40" s="221"/>
      <c r="J40" s="221"/>
      <c r="K40" s="221"/>
      <c r="L40" s="221"/>
      <c r="M40" s="221"/>
      <c r="N40" s="221"/>
      <c r="O40" s="213">
        <f>IF(基本情報シート!B29=基本情報シート!A11,基本情報シート!B11,基本情報シート!B20)</f>
        <v>0</v>
      </c>
      <c r="P40" s="214"/>
      <c r="Q40" s="214"/>
      <c r="R40" s="214"/>
      <c r="S40" s="214"/>
      <c r="T40" s="214"/>
      <c r="U40" s="214"/>
      <c r="V40" s="214"/>
      <c r="W40" s="214"/>
      <c r="X40" s="214"/>
      <c r="Y40" s="214"/>
      <c r="Z40" s="214"/>
      <c r="AA40" s="214"/>
      <c r="AB40" s="214"/>
      <c r="AC40" s="214"/>
      <c r="AD40" s="214"/>
      <c r="AE40" s="214"/>
      <c r="AF40" s="214"/>
      <c r="AG40" s="214"/>
      <c r="AH40" s="214"/>
      <c r="AI40" s="214"/>
      <c r="AJ40" s="186" t="str">
        <f>IFERROR(VLOOKUP(O33,サービス種別!G3:H36,2,FALSE),IFERROR(VLOOKUP(O33,サービス種別!I3:J37,2,FALSE),IFERROR(VLOOKUP(O33,サービス種別!K3:L41,2,FALSE),IFERROR(VLOOKUP(O33,サービス種別!M3:N6,2,FALSE),""))))</f>
        <v/>
      </c>
    </row>
  </sheetData>
  <sheetProtection password="83AF" sheet="1" objects="1" scenarios="1"/>
  <mergeCells count="31">
    <mergeCell ref="C31:G34"/>
    <mergeCell ref="H31:N31"/>
    <mergeCell ref="H32:N32"/>
    <mergeCell ref="H33:N33"/>
    <mergeCell ref="H34:N34"/>
    <mergeCell ref="O39:AI39"/>
    <mergeCell ref="O40:AI40"/>
    <mergeCell ref="C35:G40"/>
    <mergeCell ref="H35:N35"/>
    <mergeCell ref="H38:N38"/>
    <mergeCell ref="H37:N37"/>
    <mergeCell ref="H39:N39"/>
    <mergeCell ref="H40:N40"/>
    <mergeCell ref="H36:N36"/>
    <mergeCell ref="O36:AI36"/>
    <mergeCell ref="Y2:AJ2"/>
    <mergeCell ref="U10:AI10"/>
    <mergeCell ref="O35:AI35"/>
    <mergeCell ref="O37:AI37"/>
    <mergeCell ref="O38:AI38"/>
    <mergeCell ref="A19:AJ19"/>
    <mergeCell ref="M23:W23"/>
    <mergeCell ref="N8:AI8"/>
    <mergeCell ref="R9:AI9"/>
    <mergeCell ref="L21:AI21"/>
    <mergeCell ref="N10:T10"/>
    <mergeCell ref="B17:AJ17"/>
    <mergeCell ref="O31:AI31"/>
    <mergeCell ref="O32:AI32"/>
    <mergeCell ref="O33:AI33"/>
    <mergeCell ref="O34:AI34"/>
  </mergeCells>
  <phoneticPr fontId="3"/>
  <printOptions horizontalCentered="1" verticalCentered="1"/>
  <pageMargins left="0.78740157480314965" right="0.78740157480314965" top="0.59055118110236227" bottom="0.59055118110236227" header="0.51181102362204722" footer="0.11811023622047245"/>
  <pageSetup paperSize="9" scale="9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AK56"/>
  <sheetViews>
    <sheetView view="pageBreakPreview" zoomScale="85" zoomScaleNormal="70" zoomScaleSheetLayoutView="85" workbookViewId="0">
      <selection activeCell="G17" sqref="G17"/>
    </sheetView>
  </sheetViews>
  <sheetFormatPr defaultColWidth="8.88671875" defaultRowHeight="13.2"/>
  <cols>
    <col min="1" max="1" width="1.109375" style="54" customWidth="1"/>
    <col min="2" max="2" width="21" style="54" customWidth="1"/>
    <col min="3" max="3" width="17.44140625" style="54" customWidth="1"/>
    <col min="4" max="4" width="22" style="54" customWidth="1"/>
    <col min="5" max="5" width="20" style="54" customWidth="1"/>
    <col min="6" max="7" width="20.77734375" style="54" customWidth="1"/>
    <col min="8" max="8" width="21.44140625" style="54" customWidth="1"/>
    <col min="9" max="9" width="24.21875" style="54" customWidth="1"/>
    <col min="10" max="10" width="3.77734375" style="54" customWidth="1"/>
    <col min="11" max="11" width="6.77734375" style="54" customWidth="1"/>
    <col min="12" max="16384" width="8.88671875" style="54"/>
  </cols>
  <sheetData>
    <row r="1" spans="1:37" s="80" customFormat="1" ht="19.95" customHeight="1">
      <c r="A1" s="77"/>
      <c r="B1" s="78" t="s">
        <v>115</v>
      </c>
      <c r="C1" s="79"/>
      <c r="D1" s="79"/>
      <c r="E1" s="79"/>
      <c r="F1" s="53" t="s">
        <v>216</v>
      </c>
      <c r="G1" s="225" t="str">
        <f>IF(基本情報シート!B19="","",基本情報シート!B19)</f>
        <v/>
      </c>
      <c r="H1" s="225"/>
      <c r="I1" s="225"/>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row>
    <row r="2" spans="1:37" ht="13.5" customHeight="1">
      <c r="A2" s="52"/>
      <c r="B2" s="234" t="str">
        <f>IF(OR(B19="選択してください",B31="選択してください"),"下部に未選択の項目がございますので、必ず確認し選択してください。","")</f>
        <v>下部に未選択の項目がございますので、必ず確認し選択してください。</v>
      </c>
      <c r="C2" s="234"/>
      <c r="D2" s="234"/>
      <c r="E2" s="234"/>
      <c r="F2" s="234"/>
      <c r="G2" s="234"/>
      <c r="H2" s="234"/>
      <c r="I2" s="234"/>
      <c r="J2" s="3"/>
      <c r="K2" s="3"/>
      <c r="L2" s="3"/>
      <c r="M2" s="3"/>
      <c r="N2" s="3"/>
      <c r="O2" s="3"/>
      <c r="P2" s="3"/>
      <c r="Q2" s="3"/>
      <c r="R2" s="3"/>
      <c r="S2" s="3"/>
      <c r="T2" s="3"/>
      <c r="U2" s="3"/>
      <c r="V2" s="3"/>
      <c r="W2" s="3"/>
      <c r="X2" s="3"/>
      <c r="Y2" s="3"/>
      <c r="Z2" s="3"/>
      <c r="AA2" s="3"/>
      <c r="AB2" s="3"/>
      <c r="AC2" s="3"/>
      <c r="AD2" s="3"/>
      <c r="AE2" s="3"/>
      <c r="AF2" s="3"/>
      <c r="AG2" s="3"/>
      <c r="AH2" s="3"/>
      <c r="AI2" s="3"/>
      <c r="AJ2" s="52"/>
      <c r="AK2" s="52"/>
    </row>
    <row r="3" spans="1:37" ht="13.5" customHeight="1">
      <c r="A3" s="52"/>
      <c r="B3" s="234"/>
      <c r="C3" s="234"/>
      <c r="D3" s="234"/>
      <c r="E3" s="234"/>
      <c r="F3" s="234"/>
      <c r="G3" s="234"/>
      <c r="H3" s="234"/>
      <c r="I3" s="234"/>
      <c r="J3" s="3"/>
      <c r="K3" s="3"/>
      <c r="L3" s="3"/>
      <c r="M3" s="3"/>
      <c r="N3" s="3"/>
      <c r="O3" s="3"/>
      <c r="P3" s="3"/>
      <c r="Q3" s="3"/>
      <c r="R3" s="3"/>
      <c r="S3" s="3"/>
      <c r="T3" s="3"/>
      <c r="U3" s="3"/>
      <c r="V3" s="3"/>
      <c r="W3" s="3"/>
      <c r="X3" s="3"/>
      <c r="Y3" s="3"/>
      <c r="Z3" s="3"/>
      <c r="AA3" s="3"/>
      <c r="AB3" s="3"/>
      <c r="AC3" s="3"/>
      <c r="AD3" s="3"/>
      <c r="AE3" s="3"/>
      <c r="AF3" s="3"/>
      <c r="AG3" s="3"/>
      <c r="AH3" s="3"/>
      <c r="AI3" s="3"/>
      <c r="AJ3" s="52"/>
      <c r="AK3" s="52"/>
    </row>
    <row r="4" spans="1:37" ht="27" customHeight="1">
      <c r="A4" s="52"/>
      <c r="B4" s="228" t="s">
        <v>59</v>
      </c>
      <c r="C4" s="228"/>
      <c r="D4" s="229"/>
      <c r="E4" s="229"/>
      <c r="F4" s="229"/>
      <c r="G4" s="229"/>
      <c r="H4" s="229"/>
      <c r="I4" s="229"/>
      <c r="J4" s="229"/>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row>
    <row r="5" spans="1:37" ht="27" customHeight="1">
      <c r="A5" s="52"/>
      <c r="B5" s="228" t="s">
        <v>45</v>
      </c>
      <c r="C5" s="228"/>
      <c r="D5" s="229"/>
      <c r="E5" s="229"/>
      <c r="F5" s="229"/>
      <c r="G5" s="229"/>
      <c r="H5" s="229"/>
      <c r="I5" s="229"/>
      <c r="J5" s="229"/>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7" spans="1:37">
      <c r="I7" s="56" t="s">
        <v>11</v>
      </c>
    </row>
    <row r="8" spans="1:37" ht="21" customHeight="1" thickBot="1">
      <c r="B8" s="57" t="s">
        <v>28</v>
      </c>
      <c r="C8" s="57" t="s">
        <v>31</v>
      </c>
      <c r="D8" s="57" t="s">
        <v>29</v>
      </c>
      <c r="E8" s="57" t="s">
        <v>32</v>
      </c>
      <c r="F8" s="57" t="s">
        <v>129</v>
      </c>
      <c r="G8" s="57" t="s">
        <v>130</v>
      </c>
      <c r="H8" s="57" t="s">
        <v>131</v>
      </c>
      <c r="I8" s="57" t="s">
        <v>132</v>
      </c>
    </row>
    <row r="9" spans="1:37" ht="16.8" thickTop="1">
      <c r="B9" s="226" t="s">
        <v>46</v>
      </c>
      <c r="C9" s="226" t="s">
        <v>37</v>
      </c>
      <c r="D9" s="58" t="s">
        <v>82</v>
      </c>
      <c r="E9" s="226" t="s">
        <v>30</v>
      </c>
      <c r="F9" s="87" t="s">
        <v>34</v>
      </c>
      <c r="G9" s="230" t="s">
        <v>35</v>
      </c>
      <c r="H9" s="59" t="s">
        <v>36</v>
      </c>
      <c r="I9" s="232" t="s">
        <v>134</v>
      </c>
    </row>
    <row r="10" spans="1:37" ht="50.4" customHeight="1">
      <c r="B10" s="227"/>
      <c r="C10" s="227"/>
      <c r="D10" s="60" t="s">
        <v>33</v>
      </c>
      <c r="E10" s="227"/>
      <c r="F10" s="61" t="s">
        <v>128</v>
      </c>
      <c r="G10" s="231"/>
      <c r="H10" s="62" t="s">
        <v>133</v>
      </c>
      <c r="I10" s="233"/>
    </row>
    <row r="11" spans="1:37" ht="49.95" customHeight="1" thickBot="1">
      <c r="B11" s="63">
        <f>I27</f>
        <v>0</v>
      </c>
      <c r="C11" s="170"/>
      <c r="D11" s="64">
        <f>+B11-C11</f>
        <v>0</v>
      </c>
      <c r="E11" s="64">
        <f>VLOOKUP(B19,B48:C56,2,FALSE)</f>
        <v>0</v>
      </c>
      <c r="F11" s="64">
        <f>MIN(D11,E11)</f>
        <v>0</v>
      </c>
      <c r="G11" s="65" t="s">
        <v>58</v>
      </c>
      <c r="H11" s="66">
        <f>ROUNDDOWN(F11*3/4,-3)</f>
        <v>0</v>
      </c>
      <c r="I11" s="92">
        <f>B11-H11</f>
        <v>0</v>
      </c>
    </row>
    <row r="12" spans="1:37" ht="13.8" thickTop="1">
      <c r="C12" s="81" t="str">
        <f>IF(C11="","※寄付金等ぼ該当が無い場合は、「0」で入力してください。","")</f>
        <v>※寄付金等ぼ該当が無い場合は、「0」で入力してください。</v>
      </c>
    </row>
    <row r="13" spans="1:37" ht="11.4" customHeight="1"/>
    <row r="14" spans="1:37" ht="12.45" customHeight="1">
      <c r="F14" s="56"/>
      <c r="H14" s="56"/>
    </row>
    <row r="15" spans="1:37" ht="36" customHeight="1">
      <c r="B15" s="236" t="s">
        <v>114</v>
      </c>
      <c r="C15" s="236"/>
      <c r="D15" s="236"/>
      <c r="E15" s="236"/>
      <c r="F15" s="236"/>
      <c r="G15" s="236"/>
      <c r="H15" s="236"/>
      <c r="I15" s="236"/>
    </row>
    <row r="16" spans="1:37" ht="40.950000000000003" customHeight="1">
      <c r="B16" s="243" t="s">
        <v>352</v>
      </c>
      <c r="C16" s="243"/>
      <c r="D16" s="243"/>
      <c r="E16" s="243"/>
      <c r="F16" s="243"/>
      <c r="G16" s="243"/>
      <c r="H16" s="243"/>
      <c r="I16" s="243"/>
    </row>
    <row r="17" spans="1:11">
      <c r="B17" s="6"/>
      <c r="C17" s="6"/>
      <c r="D17" s="6"/>
      <c r="E17" s="6"/>
      <c r="F17" s="6"/>
      <c r="G17" s="6"/>
      <c r="H17" s="6"/>
      <c r="I17" s="6"/>
    </row>
    <row r="18" spans="1:11" ht="25.2" customHeight="1" thickBot="1">
      <c r="B18" s="71" t="s">
        <v>218</v>
      </c>
      <c r="C18" s="6"/>
      <c r="D18" s="6"/>
      <c r="E18" s="6"/>
      <c r="F18" s="6"/>
      <c r="G18" s="6"/>
      <c r="H18" s="6"/>
      <c r="I18" s="6"/>
    </row>
    <row r="19" spans="1:11" ht="33" customHeight="1" thickTop="1" thickBot="1">
      <c r="B19" s="240" t="s">
        <v>91</v>
      </c>
      <c r="C19" s="241"/>
      <c r="D19" s="241"/>
      <c r="E19" s="242"/>
      <c r="F19" s="244" t="str">
        <f>VLOOKUP($B19,$B$48:$D$56,3,FALSE)</f>
        <v>左枠に申請する「機器種別」を選択してください。</v>
      </c>
      <c r="G19" s="244"/>
      <c r="H19" s="244"/>
      <c r="I19" s="244"/>
    </row>
    <row r="20" spans="1:11" s="74" customFormat="1" ht="24" customHeight="1" thickTop="1">
      <c r="B20" s="245" t="s">
        <v>195</v>
      </c>
      <c r="C20" s="245"/>
      <c r="D20" s="245"/>
      <c r="E20" s="245"/>
      <c r="F20" s="75" t="s">
        <v>336</v>
      </c>
      <c r="G20" s="75" t="s">
        <v>25</v>
      </c>
      <c r="H20" s="75" t="s">
        <v>26</v>
      </c>
      <c r="I20" s="75" t="s">
        <v>47</v>
      </c>
    </row>
    <row r="21" spans="1:11" ht="24" customHeight="1">
      <c r="A21" s="67"/>
      <c r="B21" s="246"/>
      <c r="C21" s="246"/>
      <c r="D21" s="246"/>
      <c r="E21" s="247"/>
      <c r="F21" s="172"/>
      <c r="G21" s="173"/>
      <c r="H21" s="174"/>
      <c r="I21" s="83" t="str">
        <f>IF(OR(B19="選択してください",B21="",F21="",G21="",H21=""),"未入力事項があります",G21*H21)</f>
        <v>未入力事項があります</v>
      </c>
    </row>
    <row r="22" spans="1:11" ht="24" customHeight="1">
      <c r="A22" s="67"/>
      <c r="B22" s="246"/>
      <c r="C22" s="246"/>
      <c r="D22" s="246"/>
      <c r="E22" s="247"/>
      <c r="F22" s="172"/>
      <c r="G22" s="175"/>
      <c r="H22" s="176"/>
      <c r="I22" s="47">
        <f t="shared" ref="I22:I24" si="0">G22*H22</f>
        <v>0</v>
      </c>
    </row>
    <row r="23" spans="1:11" ht="24" customHeight="1">
      <c r="A23" s="67"/>
      <c r="B23" s="246"/>
      <c r="C23" s="246"/>
      <c r="D23" s="246"/>
      <c r="E23" s="247"/>
      <c r="F23" s="172"/>
      <c r="G23" s="175"/>
      <c r="H23" s="176"/>
      <c r="I23" s="47">
        <f t="shared" si="0"/>
        <v>0</v>
      </c>
    </row>
    <row r="24" spans="1:11" ht="24" customHeight="1" thickBot="1">
      <c r="A24" s="67"/>
      <c r="B24" s="248"/>
      <c r="C24" s="248"/>
      <c r="D24" s="248"/>
      <c r="E24" s="249"/>
      <c r="F24" s="172"/>
      <c r="G24" s="175"/>
      <c r="H24" s="176"/>
      <c r="I24" s="47">
        <f t="shared" si="0"/>
        <v>0</v>
      </c>
    </row>
    <row r="25" spans="1:11" ht="24" customHeight="1" thickTop="1">
      <c r="A25" s="67"/>
      <c r="B25" s="68"/>
      <c r="C25" s="69"/>
      <c r="D25" s="69"/>
      <c r="E25" s="69"/>
      <c r="F25" s="48"/>
      <c r="G25" s="48"/>
      <c r="H25" s="49" t="s">
        <v>83</v>
      </c>
      <c r="I25" s="50">
        <f>SUM(I21:I24)</f>
        <v>0</v>
      </c>
      <c r="K25" s="70"/>
    </row>
    <row r="26" spans="1:11" ht="24" customHeight="1" thickBot="1">
      <c r="B26" s="171" t="str">
        <f>IF(OR(AND(F19="本体の購入に要する費用（消費税及び地方消費税は除く。）",I25&gt;=1600000),AND(F19="本体の機器費及び設置に係る工事費（消費税及び地方消費税を除く。）",I25&gt;=2500000)),"入札の公告方法が分かる資料を添付してください。",IF(AND(F19="本体の購入に要する費用（消費税及び地方消費税は除く。）",I25&gt;500000),"複数見積の結果が分かる資料を添付してください。",""))</f>
        <v/>
      </c>
      <c r="C26" s="73"/>
      <c r="D26" s="73"/>
      <c r="E26" s="73"/>
      <c r="F26" s="73"/>
      <c r="G26" s="73"/>
      <c r="H26" s="73"/>
      <c r="I26" s="82" t="str">
        <f>IF(I25=0,"申請する機器の内容・支出予定月・単価・数量を入力してください。","")</f>
        <v>申請する機器の内容・支出予定月・単価・数量を入力してください。</v>
      </c>
    </row>
    <row r="27" spans="1:11" ht="24" customHeight="1" thickTop="1" thickBot="1">
      <c r="A27" s="67"/>
      <c r="B27" s="237" t="s">
        <v>113</v>
      </c>
      <c r="C27" s="238"/>
      <c r="D27" s="238"/>
      <c r="E27" s="238"/>
      <c r="F27" s="238"/>
      <c r="G27" s="238"/>
      <c r="H27" s="239"/>
      <c r="I27" s="51">
        <f>I25</f>
        <v>0</v>
      </c>
    </row>
    <row r="28" spans="1:11" ht="16.2" customHeight="1" thickTop="1">
      <c r="B28" s="71"/>
      <c r="C28" s="71"/>
      <c r="D28" s="71"/>
      <c r="E28" s="71"/>
      <c r="F28" s="71"/>
      <c r="G28" s="71"/>
      <c r="H28" s="71"/>
      <c r="I28" s="71"/>
    </row>
    <row r="29" spans="1:11" ht="35.4" customHeight="1">
      <c r="B29" s="236" t="s">
        <v>346</v>
      </c>
      <c r="C29" s="236"/>
      <c r="D29" s="236"/>
      <c r="E29" s="236"/>
      <c r="F29" s="236"/>
      <c r="G29" s="236"/>
      <c r="H29" s="236"/>
      <c r="I29" s="236"/>
    </row>
    <row r="30" spans="1:11" ht="19.95" customHeight="1">
      <c r="B30" s="76"/>
      <c r="C30" s="76"/>
      <c r="D30" s="76"/>
      <c r="E30" s="76"/>
      <c r="F30" s="76"/>
      <c r="G30" s="76"/>
      <c r="H30" s="76"/>
      <c r="I30" s="76"/>
    </row>
    <row r="31" spans="1:11" ht="31.2" customHeight="1">
      <c r="B31" s="235" t="s">
        <v>91</v>
      </c>
      <c r="C31" s="235"/>
      <c r="D31" s="235"/>
      <c r="E31" s="235"/>
      <c r="F31" s="235"/>
      <c r="G31" s="235"/>
      <c r="H31" s="235"/>
      <c r="I31" s="235"/>
    </row>
    <row r="32" spans="1:11" ht="11.4" customHeight="1"/>
    <row r="34" spans="2:5" hidden="1"/>
    <row r="35" spans="2:5" hidden="1"/>
    <row r="36" spans="2:5" hidden="1">
      <c r="C36" s="54" t="s">
        <v>92</v>
      </c>
      <c r="E36" s="54" t="s">
        <v>91</v>
      </c>
    </row>
    <row r="37" spans="2:5" hidden="1">
      <c r="C37" s="54" t="s">
        <v>93</v>
      </c>
      <c r="E37" s="54" t="s">
        <v>109</v>
      </c>
    </row>
    <row r="38" spans="2:5" hidden="1">
      <c r="C38" s="54" t="s">
        <v>94</v>
      </c>
      <c r="E38" s="54" t="s">
        <v>118</v>
      </c>
    </row>
    <row r="39" spans="2:5" hidden="1">
      <c r="C39" s="54" t="s">
        <v>95</v>
      </c>
    </row>
    <row r="40" spans="2:5" hidden="1">
      <c r="C40" s="54" t="s">
        <v>96</v>
      </c>
    </row>
    <row r="41" spans="2:5" hidden="1">
      <c r="C41" s="54" t="s">
        <v>97</v>
      </c>
    </row>
    <row r="42" spans="2:5" hidden="1">
      <c r="C42" s="54" t="s">
        <v>98</v>
      </c>
    </row>
    <row r="43" spans="2:5" hidden="1">
      <c r="C43" s="54" t="s">
        <v>99</v>
      </c>
    </row>
    <row r="44" spans="2:5" hidden="1">
      <c r="C44" s="54" t="s">
        <v>100</v>
      </c>
    </row>
    <row r="45" spans="2:5" hidden="1">
      <c r="C45" s="54" t="s">
        <v>101</v>
      </c>
    </row>
    <row r="46" spans="2:5" hidden="1">
      <c r="C46" s="54" t="s">
        <v>102</v>
      </c>
    </row>
    <row r="47" spans="2:5" hidden="1">
      <c r="C47" s="54" t="s">
        <v>103</v>
      </c>
    </row>
    <row r="48" spans="2:5" hidden="1">
      <c r="B48" s="54" t="s">
        <v>91</v>
      </c>
      <c r="C48" s="54">
        <v>0</v>
      </c>
      <c r="D48" s="54" t="s">
        <v>112</v>
      </c>
    </row>
    <row r="49" spans="2:4" hidden="1">
      <c r="B49" s="54" t="s">
        <v>85</v>
      </c>
      <c r="C49" s="72">
        <v>5000000</v>
      </c>
      <c r="D49" s="54" t="s">
        <v>325</v>
      </c>
    </row>
    <row r="50" spans="2:4" hidden="1">
      <c r="B50" s="54" t="s">
        <v>86</v>
      </c>
      <c r="C50" s="72">
        <v>800000</v>
      </c>
      <c r="D50" s="54" t="s">
        <v>324</v>
      </c>
    </row>
    <row r="51" spans="2:4" hidden="1">
      <c r="B51" s="54" t="s">
        <v>87</v>
      </c>
      <c r="C51" s="72">
        <v>1300000</v>
      </c>
      <c r="D51" s="54" t="s">
        <v>90</v>
      </c>
    </row>
    <row r="52" spans="2:4" hidden="1">
      <c r="B52" s="54" t="s">
        <v>334</v>
      </c>
      <c r="C52" s="72">
        <v>400000</v>
      </c>
      <c r="D52" s="54" t="s">
        <v>89</v>
      </c>
    </row>
    <row r="53" spans="2:4" hidden="1">
      <c r="B53" s="54" t="s">
        <v>335</v>
      </c>
      <c r="C53" s="72">
        <v>250000</v>
      </c>
      <c r="D53" s="54" t="s">
        <v>89</v>
      </c>
    </row>
    <row r="54" spans="2:4" hidden="1">
      <c r="B54" s="54" t="s">
        <v>88</v>
      </c>
      <c r="C54" s="72">
        <v>500000</v>
      </c>
      <c r="D54" s="54" t="s">
        <v>90</v>
      </c>
    </row>
    <row r="55" spans="2:4" hidden="1">
      <c r="B55" s="54" t="s">
        <v>110</v>
      </c>
      <c r="C55" s="72">
        <v>1300000</v>
      </c>
      <c r="D55" s="54" t="s">
        <v>90</v>
      </c>
    </row>
    <row r="56" spans="2:4" hidden="1">
      <c r="B56" s="54" t="s">
        <v>111</v>
      </c>
      <c r="C56" s="72">
        <v>750000</v>
      </c>
      <c r="D56" s="54" t="s">
        <v>90</v>
      </c>
    </row>
  </sheetData>
  <sheetProtection password="83AF" sheet="1" objects="1" scenarios="1"/>
  <mergeCells count="21">
    <mergeCell ref="B31:I31"/>
    <mergeCell ref="B29:I29"/>
    <mergeCell ref="B27:H27"/>
    <mergeCell ref="B19:E19"/>
    <mergeCell ref="B15:I15"/>
    <mergeCell ref="B16:I16"/>
    <mergeCell ref="F19:I19"/>
    <mergeCell ref="B20:E20"/>
    <mergeCell ref="B21:E21"/>
    <mergeCell ref="B22:E22"/>
    <mergeCell ref="B23:E23"/>
    <mergeCell ref="B24:E24"/>
    <mergeCell ref="G1:I1"/>
    <mergeCell ref="E9:E10"/>
    <mergeCell ref="B9:B10"/>
    <mergeCell ref="C9:C10"/>
    <mergeCell ref="B4:J4"/>
    <mergeCell ref="B5:J5"/>
    <mergeCell ref="G9:G10"/>
    <mergeCell ref="I9:I10"/>
    <mergeCell ref="B2:I3"/>
  </mergeCells>
  <phoneticPr fontId="3"/>
  <conditionalFormatting sqref="F19:I19">
    <cfRule type="cellIs" dxfId="7" priority="6" operator="equal">
      <formula>"左枠に申請する「機器種別」を選択してください。"</formula>
    </cfRule>
  </conditionalFormatting>
  <conditionalFormatting sqref="I21">
    <cfRule type="cellIs" dxfId="6" priority="4" operator="equal">
      <formula>"未入力事項があります"</formula>
    </cfRule>
  </conditionalFormatting>
  <conditionalFormatting sqref="B31:I31">
    <cfRule type="cellIs" dxfId="5" priority="3" operator="equal">
      <formula>"選択してください"</formula>
    </cfRule>
  </conditionalFormatting>
  <conditionalFormatting sqref="B2:I3">
    <cfRule type="cellIs" dxfId="4" priority="2" operator="equal">
      <formula>"下部に未選択の項目がございますので、必ず確認し選択してください。"</formula>
    </cfRule>
  </conditionalFormatting>
  <dataValidations count="3">
    <dataValidation type="list" allowBlank="1" showInputMessage="1" showErrorMessage="1" sqref="F21:F24">
      <formula1>$C$36:$C$47</formula1>
    </dataValidation>
    <dataValidation type="list" allowBlank="1" showInputMessage="1" showErrorMessage="1" sqref="B19:E19">
      <formula1>$B$48:$B$56</formula1>
    </dataValidation>
    <dataValidation type="list" allowBlank="1" showInputMessage="1" showErrorMessage="1" sqref="B31:I31">
      <formula1>$E$36:$E$38</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K53"/>
  <sheetViews>
    <sheetView view="pageBreakPreview" zoomScale="115" zoomScaleNormal="100" zoomScaleSheetLayoutView="115" workbookViewId="0">
      <selection activeCell="M10" sqref="M10"/>
    </sheetView>
  </sheetViews>
  <sheetFormatPr defaultColWidth="9" defaultRowHeight="13.2"/>
  <cols>
    <col min="1" max="1" width="25.21875" style="34" customWidth="1"/>
    <col min="2" max="3" width="9" style="34"/>
    <col min="4" max="4" width="4.6640625" style="34" customWidth="1"/>
    <col min="5" max="5" width="13.77734375" style="34" customWidth="1"/>
    <col min="6" max="6" width="13.88671875" style="34" customWidth="1"/>
    <col min="7" max="7" width="11.6640625" style="34" customWidth="1"/>
    <col min="8" max="11" width="0" style="34" hidden="1" customWidth="1"/>
    <col min="12" max="16384" width="9" style="34"/>
  </cols>
  <sheetData>
    <row r="1" spans="1:11">
      <c r="A1" s="4" t="s">
        <v>80</v>
      </c>
      <c r="C1" s="179" t="s">
        <v>353</v>
      </c>
      <c r="D1" s="254" t="str">
        <f>IF(基本情報シート!B19="","",基本情報シート!B19)</f>
        <v/>
      </c>
      <c r="E1" s="254"/>
      <c r="F1" s="254"/>
      <c r="G1" s="254"/>
      <c r="H1" s="35"/>
      <c r="I1" s="35"/>
    </row>
    <row r="2" spans="1:11">
      <c r="A2" s="36"/>
    </row>
    <row r="3" spans="1:11">
      <c r="A3" s="36"/>
    </row>
    <row r="4" spans="1:11" ht="19.2">
      <c r="A4" s="255" t="s">
        <v>51</v>
      </c>
      <c r="B4" s="253"/>
      <c r="C4" s="253"/>
      <c r="D4" s="253"/>
      <c r="E4" s="253"/>
      <c r="F4" s="253"/>
      <c r="G4" s="253"/>
    </row>
    <row r="5" spans="1:11">
      <c r="A5" s="36"/>
    </row>
    <row r="6" spans="1:11">
      <c r="A6" s="36"/>
    </row>
    <row r="7" spans="1:11">
      <c r="A7" s="36" t="s">
        <v>52</v>
      </c>
    </row>
    <row r="8" spans="1:11">
      <c r="A8" s="36"/>
    </row>
    <row r="9" spans="1:11">
      <c r="A9" s="36"/>
      <c r="H9" s="34" t="s">
        <v>469</v>
      </c>
      <c r="I9" s="34" t="s">
        <v>470</v>
      </c>
      <c r="J9" s="34" t="s">
        <v>471</v>
      </c>
      <c r="K9" s="34" t="s">
        <v>472</v>
      </c>
    </row>
    <row r="10" spans="1:11" ht="177" customHeight="1">
      <c r="A10" s="252" t="str">
        <f>IF(基本情報シート!B15=H9,H10,IF(基本情報シート!B15=I9,I10,IF(基本情報シート!B15=J9,J10,K10)))</f>
        <v>　社会福祉施設等への非常用電源等整備促進事業補助金交付要綱（令和６年５月９日付６福祉生保第１４３号）第10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v>
      </c>
      <c r="B10" s="256"/>
      <c r="C10" s="256"/>
      <c r="D10" s="256"/>
      <c r="E10" s="256"/>
      <c r="F10" s="256"/>
      <c r="G10" s="256"/>
      <c r="H10" s="183" t="s">
        <v>465</v>
      </c>
      <c r="I10" s="183" t="s">
        <v>466</v>
      </c>
      <c r="J10" s="183" t="s">
        <v>467</v>
      </c>
      <c r="K10" s="183" t="s">
        <v>468</v>
      </c>
    </row>
    <row r="11" spans="1:11">
      <c r="A11" s="36"/>
    </row>
    <row r="12" spans="1:11">
      <c r="A12" s="36"/>
    </row>
    <row r="13" spans="1:11">
      <c r="A13" s="184"/>
    </row>
    <row r="14" spans="1:11">
      <c r="A14" s="36" t="s">
        <v>473</v>
      </c>
    </row>
    <row r="15" spans="1:11">
      <c r="A15" s="36"/>
    </row>
    <row r="16" spans="1:11">
      <c r="A16" s="37"/>
      <c r="C16" s="257" t="s">
        <v>53</v>
      </c>
      <c r="D16" s="258" t="str">
        <f>IF(基本情報シート!B11="","",基本情報シート!B11)</f>
        <v/>
      </c>
      <c r="E16" s="259"/>
      <c r="F16" s="259"/>
      <c r="G16" s="259"/>
    </row>
    <row r="17" spans="1:7">
      <c r="A17" s="38"/>
      <c r="C17" s="257"/>
      <c r="D17" s="259"/>
      <c r="E17" s="259"/>
      <c r="F17" s="259"/>
      <c r="G17" s="259"/>
    </row>
    <row r="18" spans="1:7">
      <c r="A18" s="38"/>
      <c r="C18" s="6"/>
      <c r="D18" s="39"/>
      <c r="E18" s="39"/>
      <c r="F18" s="39"/>
      <c r="G18" s="39"/>
    </row>
    <row r="19" spans="1:7">
      <c r="A19" s="37"/>
      <c r="C19" s="34" t="s">
        <v>2</v>
      </c>
      <c r="D19" s="250" t="str">
        <f>IF(基本情報シート!B8="","",基本情報シート!B8)</f>
        <v/>
      </c>
      <c r="E19" s="251"/>
      <c r="F19" s="251"/>
      <c r="G19" s="251"/>
    </row>
    <row r="20" spans="1:7">
      <c r="A20" s="38"/>
      <c r="D20" s="39"/>
      <c r="E20" s="39"/>
      <c r="F20" s="39"/>
      <c r="G20" s="39"/>
    </row>
    <row r="21" spans="1:7">
      <c r="A21" s="38"/>
      <c r="C21" s="260" t="s">
        <v>54</v>
      </c>
      <c r="D21" s="260"/>
      <c r="E21" s="250" t="str">
        <f>IF(基本情報シート!B11="","",基本情報シート!B9&amp;"　"&amp;基本情報シート!B10)</f>
        <v/>
      </c>
      <c r="F21" s="251"/>
      <c r="G21" s="251"/>
    </row>
    <row r="22" spans="1:7">
      <c r="A22" s="36"/>
    </row>
    <row r="23" spans="1:7">
      <c r="A23" s="36"/>
    </row>
    <row r="24" spans="1:7">
      <c r="A24" s="36"/>
    </row>
    <row r="25" spans="1:7">
      <c r="A25" s="36"/>
    </row>
    <row r="26" spans="1:7">
      <c r="A26" s="36"/>
    </row>
    <row r="27" spans="1:7" ht="127.2" customHeight="1">
      <c r="A27" s="252" t="s">
        <v>55</v>
      </c>
      <c r="B27" s="253"/>
      <c r="C27" s="253"/>
      <c r="D27" s="253"/>
      <c r="E27" s="253"/>
      <c r="F27" s="253"/>
      <c r="G27" s="253"/>
    </row>
    <row r="28" spans="1:7">
      <c r="A28" s="36"/>
    </row>
    <row r="29" spans="1:7">
      <c r="A29" s="36"/>
    </row>
    <row r="30" spans="1:7">
      <c r="A30" s="36"/>
    </row>
    <row r="31" spans="1:7">
      <c r="A31" s="36"/>
    </row>
    <row r="32" spans="1:7">
      <c r="A32" s="36"/>
    </row>
    <row r="33" spans="1:1">
      <c r="A33" s="36"/>
    </row>
    <row r="34" spans="1:1">
      <c r="A34" s="36"/>
    </row>
    <row r="35" spans="1:1">
      <c r="A35" s="36"/>
    </row>
    <row r="36" spans="1:1">
      <c r="A36" s="36"/>
    </row>
    <row r="37" spans="1:1">
      <c r="A37" s="36"/>
    </row>
    <row r="38" spans="1:1">
      <c r="A38" s="36"/>
    </row>
    <row r="39" spans="1:1">
      <c r="A39" s="36"/>
    </row>
    <row r="40" spans="1:1">
      <c r="A40" s="36"/>
    </row>
    <row r="41" spans="1:1">
      <c r="A41" s="36"/>
    </row>
    <row r="42" spans="1:1">
      <c r="A42" s="36"/>
    </row>
    <row r="43" spans="1:1">
      <c r="A43" s="36"/>
    </row>
    <row r="44" spans="1:1">
      <c r="A44" s="36"/>
    </row>
    <row r="45" spans="1:1">
      <c r="A45" s="36"/>
    </row>
    <row r="46" spans="1:1">
      <c r="A46" s="36"/>
    </row>
    <row r="47" spans="1:1">
      <c r="A47" s="36"/>
    </row>
    <row r="48" spans="1:1">
      <c r="A48" s="36"/>
    </row>
    <row r="49" spans="1:1">
      <c r="A49" s="36"/>
    </row>
    <row r="50" spans="1:1">
      <c r="A50" s="36"/>
    </row>
    <row r="51" spans="1:1">
      <c r="A51" s="36"/>
    </row>
    <row r="52" spans="1:1">
      <c r="A52" s="36"/>
    </row>
    <row r="53" spans="1:1">
      <c r="A53" s="36"/>
    </row>
  </sheetData>
  <mergeCells count="9">
    <mergeCell ref="E21:G21"/>
    <mergeCell ref="A27:G27"/>
    <mergeCell ref="D1:G1"/>
    <mergeCell ref="A4:G4"/>
    <mergeCell ref="A10:G10"/>
    <mergeCell ref="C16:C17"/>
    <mergeCell ref="D16:G17"/>
    <mergeCell ref="D19:G19"/>
    <mergeCell ref="C21:D21"/>
  </mergeCells>
  <phoneticPr fontId="3"/>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BG135"/>
  <sheetViews>
    <sheetView zoomScaleNormal="100" workbookViewId="0">
      <selection activeCell="C37" sqref="C37:X37"/>
    </sheetView>
  </sheetViews>
  <sheetFormatPr defaultColWidth="9" defaultRowHeight="13.2"/>
  <cols>
    <col min="1" max="57" width="1.6640625" style="7" customWidth="1"/>
    <col min="58" max="58" width="10.77734375" style="7" customWidth="1"/>
    <col min="59" max="59" width="10.77734375" style="7" hidden="1" customWidth="1"/>
    <col min="60" max="76" width="10.77734375" style="7" customWidth="1"/>
    <col min="77" max="178" width="1.6640625" style="7" customWidth="1"/>
    <col min="179" max="16384" width="9" style="7"/>
  </cols>
  <sheetData>
    <row r="1" spans="1:59" ht="26.7" customHeight="1">
      <c r="B1" s="5" t="s">
        <v>27</v>
      </c>
      <c r="Y1" s="288" t="s">
        <v>217</v>
      </c>
      <c r="Z1" s="288"/>
      <c r="AA1" s="288"/>
      <c r="AB1" s="288"/>
      <c r="AC1" s="288"/>
      <c r="AD1" s="288"/>
      <c r="AE1" s="288"/>
      <c r="AF1" s="289" t="str">
        <f>IF(基本情報シート!B19="","",基本情報シート!B19)</f>
        <v/>
      </c>
      <c r="AG1" s="289"/>
      <c r="AH1" s="289"/>
      <c r="AI1" s="289"/>
      <c r="AJ1" s="289"/>
      <c r="AK1" s="289"/>
      <c r="AL1" s="289"/>
      <c r="AM1" s="289"/>
      <c r="AN1" s="289"/>
      <c r="AO1" s="289"/>
      <c r="AP1" s="289"/>
      <c r="AQ1" s="289"/>
      <c r="AR1" s="289"/>
      <c r="AS1" s="289"/>
      <c r="AT1" s="289"/>
      <c r="AU1" s="289"/>
      <c r="AV1" s="289"/>
      <c r="AW1" s="289"/>
      <c r="AX1" s="289"/>
      <c r="AY1" s="289"/>
      <c r="AZ1" s="289"/>
    </row>
    <row r="2" spans="1:59" ht="18" customHeight="1">
      <c r="AZ2" s="20"/>
      <c r="BG2" s="6" t="s">
        <v>12</v>
      </c>
    </row>
    <row r="3" spans="1:59" ht="18" customHeight="1">
      <c r="BG3" s="7" t="s">
        <v>13</v>
      </c>
    </row>
    <row r="4" spans="1:59" ht="18" customHeight="1">
      <c r="A4" s="280" t="s">
        <v>49</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G4" s="7" t="s">
        <v>14</v>
      </c>
    </row>
    <row r="5" spans="1:59" ht="18" customHeight="1">
      <c r="BG5" s="7" t="s">
        <v>15</v>
      </c>
    </row>
    <row r="6" spans="1:59" ht="18" customHeight="1">
      <c r="A6" s="8"/>
      <c r="B6" s="8" t="s">
        <v>16</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row>
    <row r="7" spans="1:59" ht="18"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9" t="s">
        <v>11</v>
      </c>
    </row>
    <row r="8" spans="1:59" ht="18" customHeight="1">
      <c r="A8" s="8"/>
      <c r="D8" s="273" t="s">
        <v>17</v>
      </c>
      <c r="E8" s="274"/>
      <c r="F8" s="274"/>
      <c r="G8" s="274"/>
      <c r="H8" s="274"/>
      <c r="I8" s="274"/>
      <c r="J8" s="274"/>
      <c r="K8" s="274"/>
      <c r="L8" s="274"/>
      <c r="M8" s="274"/>
      <c r="N8" s="274"/>
      <c r="O8" s="274"/>
      <c r="P8" s="274"/>
      <c r="Q8" s="274"/>
      <c r="R8" s="275"/>
      <c r="S8" s="273" t="s">
        <v>50</v>
      </c>
      <c r="T8" s="274"/>
      <c r="U8" s="274"/>
      <c r="V8" s="274"/>
      <c r="W8" s="274"/>
      <c r="X8" s="274"/>
      <c r="Y8" s="274"/>
      <c r="Z8" s="274"/>
      <c r="AA8" s="274"/>
      <c r="AB8" s="274"/>
      <c r="AC8" s="274"/>
      <c r="AD8" s="274"/>
      <c r="AE8" s="274"/>
      <c r="AF8" s="274"/>
      <c r="AG8" s="274"/>
      <c r="AH8" s="274"/>
      <c r="AI8" s="275"/>
      <c r="AJ8" s="273" t="s">
        <v>18</v>
      </c>
      <c r="AK8" s="274"/>
      <c r="AL8" s="274"/>
      <c r="AM8" s="274"/>
      <c r="AN8" s="274"/>
      <c r="AO8" s="274"/>
      <c r="AP8" s="274"/>
      <c r="AQ8" s="274"/>
      <c r="AR8" s="274"/>
      <c r="AS8" s="274"/>
      <c r="AT8" s="274"/>
      <c r="AU8" s="274"/>
      <c r="AV8" s="274"/>
      <c r="AW8" s="274"/>
      <c r="AX8" s="274"/>
      <c r="AY8" s="274"/>
      <c r="AZ8" s="275"/>
    </row>
    <row r="9" spans="1:59" ht="18" customHeight="1">
      <c r="A9" s="8"/>
      <c r="B9" s="8"/>
      <c r="C9" s="8"/>
      <c r="D9" s="10"/>
      <c r="E9" s="11"/>
      <c r="F9" s="11"/>
      <c r="G9" s="11"/>
      <c r="H9" s="11"/>
      <c r="I9" s="11"/>
      <c r="J9" s="11"/>
      <c r="K9" s="11"/>
      <c r="L9" s="11"/>
      <c r="M9" s="11"/>
      <c r="N9" s="11"/>
      <c r="O9" s="11"/>
      <c r="P9" s="11"/>
      <c r="Q9" s="11"/>
      <c r="R9" s="12"/>
      <c r="S9" s="10"/>
      <c r="T9" s="11"/>
      <c r="U9" s="11"/>
      <c r="V9" s="11"/>
      <c r="W9" s="11"/>
      <c r="X9" s="11"/>
      <c r="Y9" s="11"/>
      <c r="Z9" s="11"/>
      <c r="AA9" s="11"/>
      <c r="AB9" s="11"/>
      <c r="AC9" s="11"/>
      <c r="AD9" s="11"/>
      <c r="AE9" s="11"/>
      <c r="AF9" s="11"/>
      <c r="AG9" s="11"/>
      <c r="AH9" s="11"/>
      <c r="AI9" s="12"/>
      <c r="AJ9" s="261"/>
      <c r="AK9" s="262"/>
      <c r="AL9" s="262"/>
      <c r="AM9" s="262"/>
      <c r="AN9" s="262"/>
      <c r="AO9" s="262"/>
      <c r="AP9" s="262"/>
      <c r="AQ9" s="262"/>
      <c r="AR9" s="262"/>
      <c r="AS9" s="262"/>
      <c r="AT9" s="262"/>
      <c r="AU9" s="262"/>
      <c r="AV9" s="262"/>
      <c r="AW9" s="262"/>
      <c r="AX9" s="262"/>
      <c r="AY9" s="262"/>
      <c r="AZ9" s="263"/>
    </row>
    <row r="10" spans="1:59" ht="18" customHeight="1">
      <c r="A10" s="8"/>
      <c r="B10" s="8"/>
      <c r="C10" s="8"/>
      <c r="D10" s="279" t="s">
        <v>19</v>
      </c>
      <c r="E10" s="280"/>
      <c r="F10" s="280"/>
      <c r="G10" s="280"/>
      <c r="H10" s="280"/>
      <c r="I10" s="280"/>
      <c r="J10" s="280"/>
      <c r="K10" s="280"/>
      <c r="L10" s="280"/>
      <c r="M10" s="280"/>
      <c r="N10" s="280"/>
      <c r="O10" s="280"/>
      <c r="P10" s="280"/>
      <c r="Q10" s="280"/>
      <c r="R10" s="281"/>
      <c r="S10" s="282">
        <f>'(1)所要額調書・積算内訳書・BCP策定状況'!H11</f>
        <v>0</v>
      </c>
      <c r="T10" s="283"/>
      <c r="U10" s="283"/>
      <c r="V10" s="283"/>
      <c r="W10" s="283"/>
      <c r="X10" s="283"/>
      <c r="Y10" s="283"/>
      <c r="Z10" s="283"/>
      <c r="AA10" s="283"/>
      <c r="AB10" s="283"/>
      <c r="AC10" s="283"/>
      <c r="AD10" s="283"/>
      <c r="AE10" s="283"/>
      <c r="AF10" s="283"/>
      <c r="AG10" s="283"/>
      <c r="AH10" s="283"/>
      <c r="AI10" s="284"/>
      <c r="AJ10" s="264"/>
      <c r="AK10" s="265"/>
      <c r="AL10" s="265"/>
      <c r="AM10" s="265"/>
      <c r="AN10" s="265"/>
      <c r="AO10" s="265"/>
      <c r="AP10" s="265"/>
      <c r="AQ10" s="265"/>
      <c r="AR10" s="265"/>
      <c r="AS10" s="265"/>
      <c r="AT10" s="265"/>
      <c r="AU10" s="265"/>
      <c r="AV10" s="265"/>
      <c r="AW10" s="265"/>
      <c r="AX10" s="265"/>
      <c r="AY10" s="265"/>
      <c r="AZ10" s="266"/>
    </row>
    <row r="11" spans="1:59" ht="18" customHeight="1">
      <c r="A11" s="8"/>
      <c r="B11" s="8"/>
      <c r="C11" s="8"/>
      <c r="D11" s="13"/>
      <c r="E11" s="8"/>
      <c r="F11" s="8"/>
      <c r="G11" s="8"/>
      <c r="H11" s="8"/>
      <c r="I11" s="8"/>
      <c r="J11" s="8"/>
      <c r="K11" s="8"/>
      <c r="L11" s="8"/>
      <c r="M11" s="8"/>
      <c r="N11" s="8"/>
      <c r="O11" s="8"/>
      <c r="P11" s="8"/>
      <c r="Q11" s="8"/>
      <c r="R11" s="14"/>
      <c r="S11" s="13"/>
      <c r="T11" s="8"/>
      <c r="U11" s="8"/>
      <c r="V11" s="8"/>
      <c r="W11" s="8"/>
      <c r="X11" s="8"/>
      <c r="Y11" s="8"/>
      <c r="Z11" s="8"/>
      <c r="AA11" s="8"/>
      <c r="AB11" s="8"/>
      <c r="AC11" s="8"/>
      <c r="AD11" s="8"/>
      <c r="AE11" s="8"/>
      <c r="AF11" s="8"/>
      <c r="AG11" s="8"/>
      <c r="AH11" s="8"/>
      <c r="AI11" s="14"/>
      <c r="AJ11" s="264"/>
      <c r="AK11" s="265"/>
      <c r="AL11" s="265"/>
      <c r="AM11" s="265"/>
      <c r="AN11" s="265"/>
      <c r="AO11" s="265"/>
      <c r="AP11" s="265"/>
      <c r="AQ11" s="265"/>
      <c r="AR11" s="265"/>
      <c r="AS11" s="265"/>
      <c r="AT11" s="265"/>
      <c r="AU11" s="265"/>
      <c r="AV11" s="265"/>
      <c r="AW11" s="265"/>
      <c r="AX11" s="265"/>
      <c r="AY11" s="265"/>
      <c r="AZ11" s="266"/>
    </row>
    <row r="12" spans="1:59" ht="18" customHeight="1">
      <c r="A12" s="8"/>
      <c r="B12" s="8"/>
      <c r="C12" s="8"/>
      <c r="D12" s="13"/>
      <c r="E12" s="8"/>
      <c r="F12" s="8"/>
      <c r="G12" s="8"/>
      <c r="H12" s="8"/>
      <c r="I12" s="8"/>
      <c r="J12" s="8"/>
      <c r="K12" s="8"/>
      <c r="L12" s="8"/>
      <c r="M12" s="8"/>
      <c r="N12" s="8"/>
      <c r="O12" s="8"/>
      <c r="P12" s="8"/>
      <c r="Q12" s="8"/>
      <c r="R12" s="14"/>
      <c r="S12" s="13"/>
      <c r="T12" s="8"/>
      <c r="U12" s="8"/>
      <c r="V12" s="8"/>
      <c r="W12" s="8"/>
      <c r="X12" s="8"/>
      <c r="Y12" s="8"/>
      <c r="Z12" s="8"/>
      <c r="AA12" s="8"/>
      <c r="AB12" s="8"/>
      <c r="AC12" s="8"/>
      <c r="AD12" s="8"/>
      <c r="AE12" s="8"/>
      <c r="AF12" s="8"/>
      <c r="AG12" s="8"/>
      <c r="AH12" s="8"/>
      <c r="AI12" s="14"/>
      <c r="AJ12" s="264"/>
      <c r="AK12" s="265"/>
      <c r="AL12" s="265"/>
      <c r="AM12" s="265"/>
      <c r="AN12" s="265"/>
      <c r="AO12" s="265"/>
      <c r="AP12" s="265"/>
      <c r="AQ12" s="265"/>
      <c r="AR12" s="265"/>
      <c r="AS12" s="265"/>
      <c r="AT12" s="265"/>
      <c r="AU12" s="265"/>
      <c r="AV12" s="265"/>
      <c r="AW12" s="265"/>
      <c r="AX12" s="265"/>
      <c r="AY12" s="265"/>
      <c r="AZ12" s="266"/>
    </row>
    <row r="13" spans="1:59" ht="18" customHeight="1">
      <c r="A13" s="8"/>
      <c r="B13" s="8"/>
      <c r="C13" s="8"/>
      <c r="D13" s="279" t="s">
        <v>20</v>
      </c>
      <c r="E13" s="280"/>
      <c r="F13" s="280"/>
      <c r="G13" s="280"/>
      <c r="H13" s="280"/>
      <c r="I13" s="280"/>
      <c r="J13" s="280"/>
      <c r="K13" s="280"/>
      <c r="L13" s="280"/>
      <c r="M13" s="280"/>
      <c r="N13" s="280"/>
      <c r="O13" s="280"/>
      <c r="P13" s="280"/>
      <c r="Q13" s="280"/>
      <c r="R13" s="281"/>
      <c r="S13" s="282">
        <f>S18-S10-S16</f>
        <v>0</v>
      </c>
      <c r="T13" s="283"/>
      <c r="U13" s="283"/>
      <c r="V13" s="283"/>
      <c r="W13" s="283"/>
      <c r="X13" s="283"/>
      <c r="Y13" s="283"/>
      <c r="Z13" s="283"/>
      <c r="AA13" s="283"/>
      <c r="AB13" s="283"/>
      <c r="AC13" s="283"/>
      <c r="AD13" s="283"/>
      <c r="AE13" s="283"/>
      <c r="AF13" s="283"/>
      <c r="AG13" s="283"/>
      <c r="AH13" s="283"/>
      <c r="AI13" s="284"/>
      <c r="AJ13" s="264"/>
      <c r="AK13" s="265"/>
      <c r="AL13" s="265"/>
      <c r="AM13" s="265"/>
      <c r="AN13" s="265"/>
      <c r="AO13" s="265"/>
      <c r="AP13" s="265"/>
      <c r="AQ13" s="265"/>
      <c r="AR13" s="265"/>
      <c r="AS13" s="265"/>
      <c r="AT13" s="265"/>
      <c r="AU13" s="265"/>
      <c r="AV13" s="265"/>
      <c r="AW13" s="265"/>
      <c r="AX13" s="265"/>
      <c r="AY13" s="265"/>
      <c r="AZ13" s="266"/>
    </row>
    <row r="14" spans="1:59" ht="18" customHeight="1">
      <c r="A14" s="8"/>
      <c r="B14" s="8"/>
      <c r="C14" s="8"/>
      <c r="D14" s="13"/>
      <c r="E14" s="8"/>
      <c r="F14" s="8"/>
      <c r="G14" s="8"/>
      <c r="H14" s="8"/>
      <c r="I14" s="8"/>
      <c r="J14" s="8"/>
      <c r="K14" s="8"/>
      <c r="L14" s="8"/>
      <c r="M14" s="8"/>
      <c r="N14" s="8"/>
      <c r="O14" s="8"/>
      <c r="P14" s="8"/>
      <c r="Q14" s="8"/>
      <c r="R14" s="14"/>
      <c r="S14" s="28"/>
      <c r="T14" s="20"/>
      <c r="U14" s="20"/>
      <c r="V14" s="20"/>
      <c r="W14" s="20"/>
      <c r="X14" s="20"/>
      <c r="Y14" s="20"/>
      <c r="Z14" s="20"/>
      <c r="AA14" s="20"/>
      <c r="AB14" s="20"/>
      <c r="AC14" s="20"/>
      <c r="AD14" s="20"/>
      <c r="AE14" s="20"/>
      <c r="AF14" s="20"/>
      <c r="AG14" s="20"/>
      <c r="AH14" s="20"/>
      <c r="AI14" s="29"/>
      <c r="AJ14" s="264"/>
      <c r="AK14" s="265"/>
      <c r="AL14" s="265"/>
      <c r="AM14" s="265"/>
      <c r="AN14" s="265"/>
      <c r="AO14" s="265"/>
      <c r="AP14" s="265"/>
      <c r="AQ14" s="265"/>
      <c r="AR14" s="265"/>
      <c r="AS14" s="265"/>
      <c r="AT14" s="265"/>
      <c r="AU14" s="265"/>
      <c r="AV14" s="265"/>
      <c r="AW14" s="265"/>
      <c r="AX14" s="265"/>
      <c r="AY14" s="265"/>
      <c r="AZ14" s="266"/>
    </row>
    <row r="15" spans="1:59" ht="18" customHeight="1">
      <c r="A15" s="8"/>
      <c r="B15" s="8"/>
      <c r="C15" s="8"/>
      <c r="D15" s="13"/>
      <c r="E15" s="8"/>
      <c r="F15" s="8"/>
      <c r="G15" s="8"/>
      <c r="H15" s="8"/>
      <c r="I15" s="8"/>
      <c r="J15" s="8"/>
      <c r="K15" s="8"/>
      <c r="L15" s="8"/>
      <c r="M15" s="8"/>
      <c r="N15" s="8"/>
      <c r="O15" s="8"/>
      <c r="P15" s="8"/>
      <c r="Q15" s="8"/>
      <c r="R15" s="14"/>
      <c r="S15" s="28"/>
      <c r="T15" s="20"/>
      <c r="U15" s="20"/>
      <c r="V15" s="20"/>
      <c r="W15" s="20"/>
      <c r="X15" s="20"/>
      <c r="Y15" s="20"/>
      <c r="Z15" s="20"/>
      <c r="AA15" s="20"/>
      <c r="AB15" s="20"/>
      <c r="AC15" s="20"/>
      <c r="AD15" s="20"/>
      <c r="AE15" s="20"/>
      <c r="AF15" s="20"/>
      <c r="AG15" s="20"/>
      <c r="AH15" s="20"/>
      <c r="AI15" s="29"/>
      <c r="AJ15" s="264"/>
      <c r="AK15" s="265"/>
      <c r="AL15" s="265"/>
      <c r="AM15" s="265"/>
      <c r="AN15" s="265"/>
      <c r="AO15" s="265"/>
      <c r="AP15" s="265"/>
      <c r="AQ15" s="265"/>
      <c r="AR15" s="265"/>
      <c r="AS15" s="265"/>
      <c r="AT15" s="265"/>
      <c r="AU15" s="265"/>
      <c r="AV15" s="265"/>
      <c r="AW15" s="265"/>
      <c r="AX15" s="265"/>
      <c r="AY15" s="265"/>
      <c r="AZ15" s="266"/>
    </row>
    <row r="16" spans="1:59" ht="18" customHeight="1">
      <c r="A16" s="8"/>
      <c r="B16" s="8"/>
      <c r="C16" s="8"/>
      <c r="D16" s="279" t="s">
        <v>41</v>
      </c>
      <c r="E16" s="280"/>
      <c r="F16" s="280"/>
      <c r="G16" s="280"/>
      <c r="H16" s="280"/>
      <c r="I16" s="280"/>
      <c r="J16" s="280"/>
      <c r="K16" s="280"/>
      <c r="L16" s="280"/>
      <c r="M16" s="280"/>
      <c r="N16" s="280"/>
      <c r="O16" s="280"/>
      <c r="P16" s="280"/>
      <c r="Q16" s="280"/>
      <c r="R16" s="281"/>
      <c r="S16" s="282">
        <f>'(1)所要額調書・積算内訳書・BCP策定状況'!C11</f>
        <v>0</v>
      </c>
      <c r="T16" s="283"/>
      <c r="U16" s="283"/>
      <c r="V16" s="283"/>
      <c r="W16" s="283"/>
      <c r="X16" s="283"/>
      <c r="Y16" s="283"/>
      <c r="Z16" s="283"/>
      <c r="AA16" s="283"/>
      <c r="AB16" s="283"/>
      <c r="AC16" s="283"/>
      <c r="AD16" s="283"/>
      <c r="AE16" s="283"/>
      <c r="AF16" s="283"/>
      <c r="AG16" s="283"/>
      <c r="AH16" s="283"/>
      <c r="AI16" s="284"/>
      <c r="AJ16" s="264"/>
      <c r="AK16" s="265"/>
      <c r="AL16" s="265"/>
      <c r="AM16" s="265"/>
      <c r="AN16" s="265"/>
      <c r="AO16" s="265"/>
      <c r="AP16" s="265"/>
      <c r="AQ16" s="265"/>
      <c r="AR16" s="265"/>
      <c r="AS16" s="265"/>
      <c r="AT16" s="265"/>
      <c r="AU16" s="265"/>
      <c r="AV16" s="265"/>
      <c r="AW16" s="265"/>
      <c r="AX16" s="265"/>
      <c r="AY16" s="265"/>
      <c r="AZ16" s="266"/>
    </row>
    <row r="17" spans="1:52" ht="18" customHeight="1">
      <c r="A17" s="8"/>
      <c r="B17" s="8"/>
      <c r="C17" s="8"/>
      <c r="D17" s="13"/>
      <c r="E17" s="8"/>
      <c r="F17" s="8"/>
      <c r="G17" s="8"/>
      <c r="H17" s="8"/>
      <c r="I17" s="8"/>
      <c r="J17" s="8"/>
      <c r="K17" s="8"/>
      <c r="L17" s="8"/>
      <c r="M17" s="8"/>
      <c r="N17" s="8"/>
      <c r="O17" s="8"/>
      <c r="P17" s="8"/>
      <c r="Q17" s="8"/>
      <c r="R17" s="14"/>
      <c r="S17" s="13"/>
      <c r="T17" s="8"/>
      <c r="U17" s="8"/>
      <c r="V17" s="8"/>
      <c r="W17" s="8"/>
      <c r="X17" s="8"/>
      <c r="Y17" s="8"/>
      <c r="Z17" s="8"/>
      <c r="AA17" s="8"/>
      <c r="AB17" s="8"/>
      <c r="AC17" s="8"/>
      <c r="AD17" s="8"/>
      <c r="AE17" s="8"/>
      <c r="AF17" s="8"/>
      <c r="AG17" s="8"/>
      <c r="AH17" s="8"/>
      <c r="AI17" s="14"/>
      <c r="AJ17" s="267"/>
      <c r="AK17" s="268"/>
      <c r="AL17" s="268"/>
      <c r="AM17" s="268"/>
      <c r="AN17" s="268"/>
      <c r="AO17" s="268"/>
      <c r="AP17" s="268"/>
      <c r="AQ17" s="268"/>
      <c r="AR17" s="268"/>
      <c r="AS17" s="268"/>
      <c r="AT17" s="268"/>
      <c r="AU17" s="268"/>
      <c r="AV17" s="268"/>
      <c r="AW17" s="268"/>
      <c r="AX17" s="268"/>
      <c r="AY17" s="268"/>
      <c r="AZ17" s="269"/>
    </row>
    <row r="18" spans="1:52" ht="18" customHeight="1">
      <c r="A18" s="8"/>
      <c r="D18" s="273" t="s">
        <v>21</v>
      </c>
      <c r="E18" s="274"/>
      <c r="F18" s="274"/>
      <c r="G18" s="274"/>
      <c r="H18" s="274"/>
      <c r="I18" s="274"/>
      <c r="J18" s="274"/>
      <c r="K18" s="274"/>
      <c r="L18" s="274"/>
      <c r="M18" s="274"/>
      <c r="N18" s="274"/>
      <c r="O18" s="274"/>
      <c r="P18" s="274"/>
      <c r="Q18" s="274"/>
      <c r="R18" s="275"/>
      <c r="S18" s="276">
        <f>'(1)所要額調書・積算内訳書・BCP策定状況'!B11</f>
        <v>0</v>
      </c>
      <c r="T18" s="277"/>
      <c r="U18" s="277"/>
      <c r="V18" s="277"/>
      <c r="W18" s="277"/>
      <c r="X18" s="277"/>
      <c r="Y18" s="277"/>
      <c r="Z18" s="277"/>
      <c r="AA18" s="277"/>
      <c r="AB18" s="277"/>
      <c r="AC18" s="277"/>
      <c r="AD18" s="277"/>
      <c r="AE18" s="277"/>
      <c r="AF18" s="277"/>
      <c r="AG18" s="277"/>
      <c r="AH18" s="277"/>
      <c r="AI18" s="278"/>
      <c r="AJ18" s="15"/>
      <c r="AK18" s="16"/>
      <c r="AL18" s="16"/>
      <c r="AM18" s="16"/>
      <c r="AN18" s="16"/>
      <c r="AO18" s="16"/>
      <c r="AP18" s="16"/>
      <c r="AQ18" s="16"/>
      <c r="AR18" s="16"/>
      <c r="AS18" s="16"/>
      <c r="AT18" s="16"/>
      <c r="AU18" s="16"/>
      <c r="AV18" s="16"/>
      <c r="AW18" s="16"/>
      <c r="AX18" s="16"/>
      <c r="AY18" s="16"/>
      <c r="AZ18" s="17"/>
    </row>
    <row r="19" spans="1:52" ht="18" customHeight="1">
      <c r="A19" s="8"/>
      <c r="D19" s="33"/>
      <c r="E19" s="33"/>
      <c r="F19" s="33"/>
      <c r="G19" s="33"/>
      <c r="H19" s="33"/>
      <c r="I19" s="33"/>
      <c r="J19" s="33"/>
      <c r="K19" s="33"/>
      <c r="L19" s="33"/>
      <c r="M19" s="33"/>
      <c r="N19" s="33"/>
      <c r="O19" s="33"/>
      <c r="P19" s="33"/>
      <c r="Q19" s="33"/>
      <c r="R19" s="33"/>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row>
    <row r="20" spans="1:52" ht="18" customHeight="1">
      <c r="A20" s="8"/>
      <c r="B20" s="8" t="s">
        <v>22</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row>
    <row r="21" spans="1:52" ht="18"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row>
    <row r="22" spans="1:52" ht="18" customHeight="1">
      <c r="A22" s="8"/>
      <c r="D22" s="273" t="s">
        <v>17</v>
      </c>
      <c r="E22" s="274"/>
      <c r="F22" s="274"/>
      <c r="G22" s="274"/>
      <c r="H22" s="274"/>
      <c r="I22" s="274"/>
      <c r="J22" s="274"/>
      <c r="K22" s="274"/>
      <c r="L22" s="274"/>
      <c r="M22" s="274"/>
      <c r="N22" s="274"/>
      <c r="O22" s="274"/>
      <c r="P22" s="274"/>
      <c r="Q22" s="274"/>
      <c r="R22" s="275"/>
      <c r="S22" s="273" t="s">
        <v>50</v>
      </c>
      <c r="T22" s="274"/>
      <c r="U22" s="274"/>
      <c r="V22" s="274"/>
      <c r="W22" s="274"/>
      <c r="X22" s="274"/>
      <c r="Y22" s="274"/>
      <c r="Z22" s="274"/>
      <c r="AA22" s="274"/>
      <c r="AB22" s="274"/>
      <c r="AC22" s="274"/>
      <c r="AD22" s="274"/>
      <c r="AE22" s="274"/>
      <c r="AF22" s="274"/>
      <c r="AG22" s="274"/>
      <c r="AH22" s="274"/>
      <c r="AI22" s="275"/>
      <c r="AJ22" s="273" t="s">
        <v>18</v>
      </c>
      <c r="AK22" s="274"/>
      <c r="AL22" s="274"/>
      <c r="AM22" s="274"/>
      <c r="AN22" s="274"/>
      <c r="AO22" s="274"/>
      <c r="AP22" s="274"/>
      <c r="AQ22" s="274"/>
      <c r="AR22" s="274"/>
      <c r="AS22" s="274"/>
      <c r="AT22" s="274"/>
      <c r="AU22" s="274"/>
      <c r="AV22" s="274"/>
      <c r="AW22" s="274"/>
      <c r="AX22" s="274"/>
      <c r="AY22" s="274"/>
      <c r="AZ22" s="275"/>
    </row>
    <row r="23" spans="1:52" ht="18" customHeight="1">
      <c r="A23" s="8"/>
      <c r="B23" s="8"/>
      <c r="C23" s="8"/>
      <c r="D23" s="10"/>
      <c r="E23" s="11"/>
      <c r="F23" s="11"/>
      <c r="G23" s="11"/>
      <c r="H23" s="11"/>
      <c r="I23" s="11"/>
      <c r="J23" s="11"/>
      <c r="K23" s="11"/>
      <c r="L23" s="11"/>
      <c r="M23" s="11"/>
      <c r="N23" s="11"/>
      <c r="O23" s="11"/>
      <c r="P23" s="11"/>
      <c r="Q23" s="11"/>
      <c r="R23" s="12"/>
      <c r="S23" s="10"/>
      <c r="T23" s="11"/>
      <c r="U23" s="11"/>
      <c r="V23" s="11"/>
      <c r="W23" s="11"/>
      <c r="X23" s="11"/>
      <c r="Y23" s="11"/>
      <c r="Z23" s="11"/>
      <c r="AA23" s="11"/>
      <c r="AB23" s="11"/>
      <c r="AC23" s="11"/>
      <c r="AD23" s="11"/>
      <c r="AE23" s="11"/>
      <c r="AF23" s="11"/>
      <c r="AG23" s="11"/>
      <c r="AH23" s="11"/>
      <c r="AI23" s="12"/>
      <c r="AJ23" s="261"/>
      <c r="AK23" s="262"/>
      <c r="AL23" s="262"/>
      <c r="AM23" s="262"/>
      <c r="AN23" s="262"/>
      <c r="AO23" s="262"/>
      <c r="AP23" s="262"/>
      <c r="AQ23" s="262"/>
      <c r="AR23" s="262"/>
      <c r="AS23" s="262"/>
      <c r="AT23" s="262"/>
      <c r="AU23" s="262"/>
      <c r="AV23" s="262"/>
      <c r="AW23" s="262"/>
      <c r="AX23" s="262"/>
      <c r="AY23" s="262"/>
      <c r="AZ23" s="263"/>
    </row>
    <row r="24" spans="1:52" ht="18" customHeight="1">
      <c r="A24" s="8"/>
      <c r="B24" s="8"/>
      <c r="C24" s="8"/>
      <c r="D24" s="285" t="s">
        <v>81</v>
      </c>
      <c r="E24" s="286"/>
      <c r="F24" s="286"/>
      <c r="G24" s="286"/>
      <c r="H24" s="286"/>
      <c r="I24" s="286"/>
      <c r="J24" s="286"/>
      <c r="K24" s="286"/>
      <c r="L24" s="286"/>
      <c r="M24" s="286"/>
      <c r="N24" s="286"/>
      <c r="O24" s="286"/>
      <c r="P24" s="286"/>
      <c r="Q24" s="286"/>
      <c r="R24" s="287"/>
      <c r="S24" s="282">
        <f>'(1)所要額調書・積算内訳書・BCP策定状況'!B11</f>
        <v>0</v>
      </c>
      <c r="T24" s="283"/>
      <c r="U24" s="283"/>
      <c r="V24" s="283"/>
      <c r="W24" s="283"/>
      <c r="X24" s="283"/>
      <c r="Y24" s="283"/>
      <c r="Z24" s="283"/>
      <c r="AA24" s="283"/>
      <c r="AB24" s="283"/>
      <c r="AC24" s="283"/>
      <c r="AD24" s="283"/>
      <c r="AE24" s="283"/>
      <c r="AF24" s="283"/>
      <c r="AG24" s="283"/>
      <c r="AH24" s="283"/>
      <c r="AI24" s="284"/>
      <c r="AJ24" s="264"/>
      <c r="AK24" s="265"/>
      <c r="AL24" s="265"/>
      <c r="AM24" s="265"/>
      <c r="AN24" s="265"/>
      <c r="AO24" s="265"/>
      <c r="AP24" s="265"/>
      <c r="AQ24" s="265"/>
      <c r="AR24" s="265"/>
      <c r="AS24" s="265"/>
      <c r="AT24" s="265"/>
      <c r="AU24" s="265"/>
      <c r="AV24" s="265"/>
      <c r="AW24" s="265"/>
      <c r="AX24" s="265"/>
      <c r="AY24" s="265"/>
      <c r="AZ24" s="266"/>
    </row>
    <row r="25" spans="1:52" ht="18" customHeight="1">
      <c r="A25" s="8"/>
      <c r="B25" s="8"/>
      <c r="C25" s="8"/>
      <c r="D25" s="285"/>
      <c r="E25" s="286"/>
      <c r="F25" s="286"/>
      <c r="G25" s="286"/>
      <c r="H25" s="286"/>
      <c r="I25" s="286"/>
      <c r="J25" s="286"/>
      <c r="K25" s="286"/>
      <c r="L25" s="286"/>
      <c r="M25" s="286"/>
      <c r="N25" s="286"/>
      <c r="O25" s="286"/>
      <c r="P25" s="286"/>
      <c r="Q25" s="286"/>
      <c r="R25" s="287"/>
      <c r="S25" s="13"/>
      <c r="T25" s="8"/>
      <c r="U25" s="8"/>
      <c r="V25" s="8"/>
      <c r="W25" s="8"/>
      <c r="X25" s="8"/>
      <c r="Y25" s="8"/>
      <c r="Z25" s="8"/>
      <c r="AA25" s="8"/>
      <c r="AB25" s="8"/>
      <c r="AC25" s="8"/>
      <c r="AD25" s="8"/>
      <c r="AE25" s="8"/>
      <c r="AF25" s="8"/>
      <c r="AG25" s="8"/>
      <c r="AH25" s="8"/>
      <c r="AI25" s="14"/>
      <c r="AJ25" s="264"/>
      <c r="AK25" s="265"/>
      <c r="AL25" s="265"/>
      <c r="AM25" s="265"/>
      <c r="AN25" s="265"/>
      <c r="AO25" s="265"/>
      <c r="AP25" s="265"/>
      <c r="AQ25" s="265"/>
      <c r="AR25" s="265"/>
      <c r="AS25" s="265"/>
      <c r="AT25" s="265"/>
      <c r="AU25" s="265"/>
      <c r="AV25" s="265"/>
      <c r="AW25" s="265"/>
      <c r="AX25" s="265"/>
      <c r="AY25" s="265"/>
      <c r="AZ25" s="266"/>
    </row>
    <row r="26" spans="1:52" ht="18" customHeight="1">
      <c r="A26" s="8"/>
      <c r="B26" s="8"/>
      <c r="C26" s="8"/>
      <c r="D26" s="13"/>
      <c r="E26" s="8"/>
      <c r="F26" s="8"/>
      <c r="G26" s="8"/>
      <c r="H26" s="8"/>
      <c r="I26" s="8"/>
      <c r="J26" s="8"/>
      <c r="K26" s="8"/>
      <c r="L26" s="8"/>
      <c r="M26" s="8"/>
      <c r="N26" s="8"/>
      <c r="O26" s="8"/>
      <c r="P26" s="8"/>
      <c r="Q26" s="8"/>
      <c r="R26" s="14"/>
      <c r="S26" s="13"/>
      <c r="T26" s="8"/>
      <c r="U26" s="8"/>
      <c r="V26" s="8"/>
      <c r="W26" s="8"/>
      <c r="X26" s="8"/>
      <c r="Y26" s="8"/>
      <c r="Z26" s="8"/>
      <c r="AA26" s="8"/>
      <c r="AB26" s="8"/>
      <c r="AC26" s="8"/>
      <c r="AD26" s="8"/>
      <c r="AE26" s="8"/>
      <c r="AF26" s="8"/>
      <c r="AG26" s="8"/>
      <c r="AH26" s="8"/>
      <c r="AI26" s="14"/>
      <c r="AJ26" s="264"/>
      <c r="AK26" s="265"/>
      <c r="AL26" s="265"/>
      <c r="AM26" s="265"/>
      <c r="AN26" s="265"/>
      <c r="AO26" s="265"/>
      <c r="AP26" s="265"/>
      <c r="AQ26" s="265"/>
      <c r="AR26" s="265"/>
      <c r="AS26" s="265"/>
      <c r="AT26" s="265"/>
      <c r="AU26" s="265"/>
      <c r="AV26" s="265"/>
      <c r="AW26" s="265"/>
      <c r="AX26" s="265"/>
      <c r="AY26" s="265"/>
      <c r="AZ26" s="266"/>
    </row>
    <row r="27" spans="1:52" ht="18" customHeight="1">
      <c r="A27" s="8"/>
      <c r="B27" s="8"/>
      <c r="C27" s="8"/>
      <c r="D27" s="293"/>
      <c r="E27" s="294"/>
      <c r="F27" s="294"/>
      <c r="G27" s="294"/>
      <c r="H27" s="294"/>
      <c r="I27" s="294"/>
      <c r="J27" s="294"/>
      <c r="K27" s="294"/>
      <c r="L27" s="294"/>
      <c r="M27" s="294"/>
      <c r="N27" s="294"/>
      <c r="O27" s="294"/>
      <c r="P27" s="294"/>
      <c r="Q27" s="294"/>
      <c r="R27" s="295"/>
      <c r="S27" s="282"/>
      <c r="T27" s="283"/>
      <c r="U27" s="283"/>
      <c r="V27" s="283"/>
      <c r="W27" s="283"/>
      <c r="X27" s="283"/>
      <c r="Y27" s="283"/>
      <c r="Z27" s="283"/>
      <c r="AA27" s="283"/>
      <c r="AB27" s="283"/>
      <c r="AC27" s="283"/>
      <c r="AD27" s="283"/>
      <c r="AE27" s="283"/>
      <c r="AF27" s="283"/>
      <c r="AG27" s="283"/>
      <c r="AH27" s="283"/>
      <c r="AI27" s="284"/>
      <c r="AJ27" s="264"/>
      <c r="AK27" s="265"/>
      <c r="AL27" s="265"/>
      <c r="AM27" s="265"/>
      <c r="AN27" s="265"/>
      <c r="AO27" s="265"/>
      <c r="AP27" s="265"/>
      <c r="AQ27" s="265"/>
      <c r="AR27" s="265"/>
      <c r="AS27" s="265"/>
      <c r="AT27" s="265"/>
      <c r="AU27" s="265"/>
      <c r="AV27" s="265"/>
      <c r="AW27" s="265"/>
      <c r="AX27" s="265"/>
      <c r="AY27" s="265"/>
      <c r="AZ27" s="266"/>
    </row>
    <row r="28" spans="1:52" ht="18" customHeight="1">
      <c r="A28" s="8"/>
      <c r="B28" s="8"/>
      <c r="C28" s="8"/>
      <c r="D28" s="293"/>
      <c r="E28" s="294"/>
      <c r="F28" s="294"/>
      <c r="G28" s="294"/>
      <c r="H28" s="294"/>
      <c r="I28" s="294"/>
      <c r="J28" s="294"/>
      <c r="K28" s="294"/>
      <c r="L28" s="294"/>
      <c r="M28" s="294"/>
      <c r="N28" s="294"/>
      <c r="O28" s="294"/>
      <c r="P28" s="294"/>
      <c r="Q28" s="294"/>
      <c r="R28" s="295"/>
      <c r="S28" s="13"/>
      <c r="T28" s="8"/>
      <c r="U28" s="8"/>
      <c r="V28" s="8"/>
      <c r="W28" s="8"/>
      <c r="X28" s="8"/>
      <c r="Y28" s="8"/>
      <c r="Z28" s="8"/>
      <c r="AA28" s="8"/>
      <c r="AB28" s="8"/>
      <c r="AC28" s="8"/>
      <c r="AD28" s="8"/>
      <c r="AE28" s="8"/>
      <c r="AF28" s="8"/>
      <c r="AG28" s="8"/>
      <c r="AH28" s="8"/>
      <c r="AI28" s="14"/>
      <c r="AJ28" s="264"/>
      <c r="AK28" s="265"/>
      <c r="AL28" s="265"/>
      <c r="AM28" s="265"/>
      <c r="AN28" s="265"/>
      <c r="AO28" s="265"/>
      <c r="AP28" s="265"/>
      <c r="AQ28" s="265"/>
      <c r="AR28" s="265"/>
      <c r="AS28" s="265"/>
      <c r="AT28" s="265"/>
      <c r="AU28" s="265"/>
      <c r="AV28" s="265"/>
      <c r="AW28" s="265"/>
      <c r="AX28" s="265"/>
      <c r="AY28" s="265"/>
      <c r="AZ28" s="266"/>
    </row>
    <row r="29" spans="1:52" ht="18" customHeight="1">
      <c r="A29" s="8"/>
      <c r="B29" s="8"/>
      <c r="C29" s="8"/>
      <c r="D29" s="13"/>
      <c r="E29" s="8"/>
      <c r="F29" s="8"/>
      <c r="G29" s="8"/>
      <c r="H29" s="8"/>
      <c r="I29" s="8"/>
      <c r="J29" s="8"/>
      <c r="K29" s="8"/>
      <c r="L29" s="8"/>
      <c r="M29" s="8"/>
      <c r="N29" s="8"/>
      <c r="O29" s="8"/>
      <c r="P29" s="8"/>
      <c r="Q29" s="8"/>
      <c r="R29" s="14"/>
      <c r="S29" s="13"/>
      <c r="T29" s="8"/>
      <c r="U29" s="8"/>
      <c r="V29" s="8"/>
      <c r="W29" s="8"/>
      <c r="X29" s="8"/>
      <c r="Y29" s="8"/>
      <c r="Z29" s="8"/>
      <c r="AA29" s="8"/>
      <c r="AB29" s="8"/>
      <c r="AC29" s="8"/>
      <c r="AD29" s="8"/>
      <c r="AE29" s="8"/>
      <c r="AF29" s="8"/>
      <c r="AG29" s="8"/>
      <c r="AH29" s="8"/>
      <c r="AI29" s="14"/>
      <c r="AJ29" s="264"/>
      <c r="AK29" s="265"/>
      <c r="AL29" s="265"/>
      <c r="AM29" s="265"/>
      <c r="AN29" s="265"/>
      <c r="AO29" s="265"/>
      <c r="AP29" s="265"/>
      <c r="AQ29" s="265"/>
      <c r="AR29" s="265"/>
      <c r="AS29" s="265"/>
      <c r="AT29" s="265"/>
      <c r="AU29" s="265"/>
      <c r="AV29" s="265"/>
      <c r="AW29" s="265"/>
      <c r="AX29" s="265"/>
      <c r="AY29" s="265"/>
      <c r="AZ29" s="266"/>
    </row>
    <row r="30" spans="1:52" ht="18" customHeight="1">
      <c r="A30" s="8"/>
      <c r="B30" s="8"/>
      <c r="C30" s="8"/>
      <c r="D30" s="293"/>
      <c r="E30" s="294"/>
      <c r="F30" s="294"/>
      <c r="G30" s="294"/>
      <c r="H30" s="294"/>
      <c r="I30" s="294"/>
      <c r="J30" s="294"/>
      <c r="K30" s="294"/>
      <c r="L30" s="294"/>
      <c r="M30" s="294"/>
      <c r="N30" s="294"/>
      <c r="O30" s="294"/>
      <c r="P30" s="294"/>
      <c r="Q30" s="294"/>
      <c r="R30" s="295"/>
      <c r="S30" s="270"/>
      <c r="T30" s="271"/>
      <c r="U30" s="271"/>
      <c r="V30" s="271"/>
      <c r="W30" s="271"/>
      <c r="X30" s="271"/>
      <c r="Y30" s="271"/>
      <c r="Z30" s="271"/>
      <c r="AA30" s="271"/>
      <c r="AB30" s="271"/>
      <c r="AC30" s="271"/>
      <c r="AD30" s="271"/>
      <c r="AE30" s="271"/>
      <c r="AF30" s="271"/>
      <c r="AG30" s="271"/>
      <c r="AH30" s="271"/>
      <c r="AI30" s="272"/>
      <c r="AJ30" s="264"/>
      <c r="AK30" s="265"/>
      <c r="AL30" s="265"/>
      <c r="AM30" s="265"/>
      <c r="AN30" s="265"/>
      <c r="AO30" s="265"/>
      <c r="AP30" s="265"/>
      <c r="AQ30" s="265"/>
      <c r="AR30" s="265"/>
      <c r="AS30" s="265"/>
      <c r="AT30" s="265"/>
      <c r="AU30" s="265"/>
      <c r="AV30" s="265"/>
      <c r="AW30" s="265"/>
      <c r="AX30" s="265"/>
      <c r="AY30" s="265"/>
      <c r="AZ30" s="266"/>
    </row>
    <row r="31" spans="1:52" ht="18" customHeight="1">
      <c r="A31" s="8"/>
      <c r="B31" s="8"/>
      <c r="C31" s="8"/>
      <c r="D31" s="18"/>
      <c r="E31" s="19"/>
      <c r="F31" s="8"/>
      <c r="G31" s="8"/>
      <c r="H31" s="8"/>
      <c r="I31" s="8"/>
      <c r="J31" s="8"/>
      <c r="K31" s="8"/>
      <c r="L31" s="8"/>
      <c r="M31" s="8"/>
      <c r="N31" s="8"/>
      <c r="O31" s="8"/>
      <c r="P31" s="8"/>
      <c r="Q31" s="8"/>
      <c r="R31" s="14"/>
      <c r="S31" s="13"/>
      <c r="T31" s="8"/>
      <c r="U31" s="8"/>
      <c r="V31" s="8"/>
      <c r="W31" s="8"/>
      <c r="X31" s="8"/>
      <c r="Y31" s="8"/>
      <c r="Z31" s="8"/>
      <c r="AA31" s="8"/>
      <c r="AB31" s="8"/>
      <c r="AC31" s="8"/>
      <c r="AD31" s="8"/>
      <c r="AE31" s="8"/>
      <c r="AF31" s="8"/>
      <c r="AG31" s="8"/>
      <c r="AH31" s="8"/>
      <c r="AI31" s="14"/>
      <c r="AJ31" s="267"/>
      <c r="AK31" s="268"/>
      <c r="AL31" s="268"/>
      <c r="AM31" s="268"/>
      <c r="AN31" s="268"/>
      <c r="AO31" s="268"/>
      <c r="AP31" s="268"/>
      <c r="AQ31" s="268"/>
      <c r="AR31" s="268"/>
      <c r="AS31" s="268"/>
      <c r="AT31" s="268"/>
      <c r="AU31" s="268"/>
      <c r="AV31" s="268"/>
      <c r="AW31" s="268"/>
      <c r="AX31" s="268"/>
      <c r="AY31" s="268"/>
      <c r="AZ31" s="269"/>
    </row>
    <row r="32" spans="1:52" ht="18" customHeight="1">
      <c r="A32" s="8"/>
      <c r="D32" s="273" t="s">
        <v>21</v>
      </c>
      <c r="E32" s="274"/>
      <c r="F32" s="274"/>
      <c r="G32" s="274"/>
      <c r="H32" s="274"/>
      <c r="I32" s="274"/>
      <c r="J32" s="274"/>
      <c r="K32" s="274"/>
      <c r="L32" s="274"/>
      <c r="M32" s="274"/>
      <c r="N32" s="274"/>
      <c r="O32" s="274"/>
      <c r="P32" s="274"/>
      <c r="Q32" s="274"/>
      <c r="R32" s="275"/>
      <c r="S32" s="276">
        <f>SUM(S24,S27,S30)</f>
        <v>0</v>
      </c>
      <c r="T32" s="277"/>
      <c r="U32" s="277"/>
      <c r="V32" s="277"/>
      <c r="W32" s="277"/>
      <c r="X32" s="277"/>
      <c r="Y32" s="277"/>
      <c r="Z32" s="277"/>
      <c r="AA32" s="277"/>
      <c r="AB32" s="277"/>
      <c r="AC32" s="277"/>
      <c r="AD32" s="277"/>
      <c r="AE32" s="277"/>
      <c r="AF32" s="277"/>
      <c r="AG32" s="277"/>
      <c r="AH32" s="277"/>
      <c r="AI32" s="278"/>
      <c r="AJ32" s="15"/>
      <c r="AK32" s="16"/>
      <c r="AL32" s="16"/>
      <c r="AM32" s="16"/>
      <c r="AN32" s="16"/>
      <c r="AO32" s="16"/>
      <c r="AP32" s="16"/>
      <c r="AQ32" s="16"/>
      <c r="AR32" s="16"/>
      <c r="AS32" s="16"/>
      <c r="AT32" s="16"/>
      <c r="AU32" s="16"/>
      <c r="AV32" s="16"/>
      <c r="AW32" s="16"/>
      <c r="AX32" s="16"/>
      <c r="AY32" s="16"/>
      <c r="AZ32" s="17"/>
    </row>
    <row r="33" spans="1:52" ht="18"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row>
    <row r="34" spans="1:52" ht="1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row>
    <row r="35" spans="1:52" ht="18" customHeight="1">
      <c r="A35" s="8"/>
      <c r="B35" s="8" t="s">
        <v>23</v>
      </c>
      <c r="C35" s="8" t="s">
        <v>24</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row>
    <row r="36" spans="1:52" ht="18"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row>
    <row r="37" spans="1:52" ht="18" customHeight="1">
      <c r="A37" s="8"/>
      <c r="B37" s="8"/>
      <c r="C37" s="296" t="s">
        <v>119</v>
      </c>
      <c r="D37" s="296"/>
      <c r="E37" s="296"/>
      <c r="F37" s="296"/>
      <c r="G37" s="296"/>
      <c r="H37" s="296"/>
      <c r="I37" s="296"/>
      <c r="J37" s="296"/>
      <c r="K37" s="296"/>
      <c r="L37" s="296"/>
      <c r="M37" s="296"/>
      <c r="N37" s="296"/>
      <c r="O37" s="296"/>
      <c r="P37" s="296"/>
      <c r="Q37" s="296"/>
      <c r="R37" s="296"/>
      <c r="S37" s="296"/>
      <c r="T37" s="296"/>
      <c r="U37" s="296"/>
      <c r="V37" s="296"/>
      <c r="W37" s="296"/>
      <c r="X37" s="296"/>
      <c r="Y37" s="20"/>
      <c r="Z37" s="20"/>
      <c r="AA37" s="20"/>
      <c r="AB37" s="20"/>
      <c r="AC37" s="20"/>
      <c r="AD37" s="20"/>
      <c r="AE37" s="20"/>
      <c r="AF37" s="20"/>
      <c r="AG37" s="20"/>
      <c r="AH37" s="20"/>
      <c r="AI37" s="20"/>
      <c r="AJ37" s="8"/>
      <c r="AK37" s="8"/>
      <c r="AL37" s="8"/>
      <c r="AM37" s="8"/>
      <c r="AN37" s="8"/>
      <c r="AO37" s="8"/>
      <c r="AP37" s="8"/>
      <c r="AQ37" s="8"/>
      <c r="AR37" s="8"/>
      <c r="AS37" s="8"/>
      <c r="AT37" s="8"/>
      <c r="AU37" s="8"/>
      <c r="AV37" s="8"/>
      <c r="AW37" s="8"/>
      <c r="AX37" s="8"/>
      <c r="AY37" s="8"/>
      <c r="AZ37" s="8"/>
    </row>
    <row r="38" spans="1:52" ht="18" customHeight="1">
      <c r="A38" s="8"/>
      <c r="B38" s="8"/>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8"/>
      <c r="AK38" s="8"/>
      <c r="AL38" s="8"/>
      <c r="AM38" s="8"/>
      <c r="AN38" s="8"/>
      <c r="AO38" s="8"/>
      <c r="AP38" s="8"/>
      <c r="AQ38" s="8"/>
      <c r="AR38" s="8"/>
      <c r="AS38" s="8"/>
      <c r="AT38" s="8"/>
      <c r="AU38" s="8"/>
      <c r="AV38" s="8"/>
      <c r="AW38" s="8"/>
      <c r="AX38" s="8"/>
      <c r="AY38" s="8"/>
      <c r="AZ38" s="8"/>
    </row>
    <row r="39" spans="1:52" ht="18" customHeight="1">
      <c r="A39" s="8"/>
      <c r="B39" s="8"/>
      <c r="C39" s="290" t="s">
        <v>2</v>
      </c>
      <c r="D39" s="290"/>
      <c r="E39" s="290"/>
      <c r="F39" s="290"/>
      <c r="G39" s="290"/>
      <c r="H39" s="290"/>
      <c r="I39" s="290"/>
      <c r="J39" s="290"/>
      <c r="K39" s="290"/>
      <c r="L39" s="291" t="str">
        <f>IF(基本情報シート!B8="","",基本情報シート!B8)</f>
        <v/>
      </c>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row>
    <row r="40" spans="1:52" ht="18" customHeight="1">
      <c r="A40" s="8"/>
      <c r="B40" s="8"/>
      <c r="C40" s="20"/>
      <c r="D40" s="20"/>
      <c r="E40" s="21"/>
      <c r="F40" s="20"/>
      <c r="G40" s="20"/>
      <c r="H40" s="20"/>
      <c r="I40" s="20"/>
      <c r="J40" s="20"/>
      <c r="K40" s="20"/>
      <c r="L40" s="20"/>
      <c r="M40" s="20"/>
      <c r="N40" s="20"/>
      <c r="O40" s="20"/>
      <c r="P40" s="20"/>
      <c r="Q40" s="20"/>
      <c r="R40" s="20"/>
      <c r="S40" s="20"/>
      <c r="T40" s="20"/>
      <c r="U40" s="20"/>
      <c r="V40" s="20"/>
      <c r="W40" s="20"/>
      <c r="X40" s="20"/>
      <c r="Y40" s="20"/>
      <c r="Z40" s="20"/>
      <c r="AA40" s="20"/>
      <c r="AB40" s="20"/>
      <c r="AC40" s="20"/>
      <c r="AD40" s="22"/>
      <c r="AE40" s="22"/>
      <c r="AF40" s="22"/>
      <c r="AG40" s="22"/>
      <c r="AH40" s="22"/>
      <c r="AI40" s="22"/>
      <c r="AJ40" s="22"/>
      <c r="AK40" s="22"/>
      <c r="AL40" s="22"/>
      <c r="AM40" s="22"/>
      <c r="AN40" s="21"/>
      <c r="AO40" s="22"/>
      <c r="AP40" s="23"/>
      <c r="AQ40" s="23"/>
      <c r="AR40" s="23"/>
      <c r="AS40" s="9"/>
      <c r="AU40" s="24"/>
      <c r="AW40" s="24"/>
      <c r="AX40" s="24"/>
    </row>
    <row r="41" spans="1:52" ht="18" customHeight="1">
      <c r="A41" s="8"/>
      <c r="B41" s="8"/>
      <c r="C41" s="292" t="s">
        <v>42</v>
      </c>
      <c r="D41" s="292"/>
      <c r="E41" s="292"/>
      <c r="F41" s="292"/>
      <c r="G41" s="292"/>
      <c r="H41" s="292"/>
      <c r="I41" s="292"/>
      <c r="J41" s="292"/>
      <c r="K41" s="292"/>
      <c r="L41" s="291" t="str">
        <f>IF(基本情報シート!B11="","",基本情報シート!B9&amp;"　"&amp;基本情報シート!B10)</f>
        <v/>
      </c>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0"/>
      <c r="AR41" s="8"/>
      <c r="AS41" s="8"/>
      <c r="AT41" s="8"/>
      <c r="AU41" s="8"/>
      <c r="AV41" s="8"/>
      <c r="AW41" s="8"/>
      <c r="AX41" s="8"/>
      <c r="AY41" s="8"/>
      <c r="AZ41" s="8"/>
    </row>
    <row r="42" spans="1:52" ht="18" customHeight="1">
      <c r="A42" s="8"/>
      <c r="B42" s="8"/>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8"/>
      <c r="AK42" s="8"/>
      <c r="AL42" s="8"/>
      <c r="AM42" s="8"/>
      <c r="AN42" s="8"/>
      <c r="AO42" s="8"/>
      <c r="AP42" s="8"/>
      <c r="AQ42" s="8"/>
      <c r="AR42" s="8"/>
      <c r="AS42" s="8"/>
      <c r="AT42" s="8"/>
      <c r="AU42" s="8"/>
      <c r="AV42" s="8"/>
      <c r="AW42" s="8"/>
      <c r="AX42" s="8"/>
      <c r="AY42" s="8"/>
      <c r="AZ42" s="8"/>
    </row>
    <row r="43" spans="1:5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N43" s="8"/>
      <c r="AO43" s="8"/>
      <c r="AP43" s="8"/>
      <c r="AQ43" s="8"/>
      <c r="AR43" s="8"/>
      <c r="AS43" s="8"/>
      <c r="AT43" s="8"/>
      <c r="AU43" s="8"/>
      <c r="AV43" s="8"/>
      <c r="AW43" s="8"/>
      <c r="AX43" s="8"/>
      <c r="AY43" s="8"/>
      <c r="AZ43" s="8"/>
    </row>
    <row r="44" spans="1:5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row>
    <row r="45" spans="1:5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row>
    <row r="46" spans="1:5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row>
    <row r="47" spans="1:5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row>
    <row r="48" spans="1:5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row>
    <row r="49" spans="1:5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row>
    <row r="50" spans="1:5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row>
    <row r="51" spans="1:5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row>
    <row r="52" spans="1: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row>
    <row r="53" spans="1:5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row>
    <row r="54" spans="1:5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row>
    <row r="55" spans="1:5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row>
    <row r="56" spans="1:5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row>
    <row r="57" spans="1:5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row>
    <row r="58" spans="1:5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row>
    <row r="59" spans="1:5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row>
    <row r="60" spans="1:5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row>
    <row r="61" spans="1:5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row>
    <row r="62" spans="1:5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row>
    <row r="63" spans="1:5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row>
    <row r="64" spans="1:5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row>
    <row r="65" spans="1:5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row>
    <row r="66" spans="1:5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row>
    <row r="67" spans="1:5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row>
    <row r="68" spans="1:5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row>
    <row r="69" spans="1:5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row>
    <row r="70" spans="1:5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row>
    <row r="71" spans="1:5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row>
    <row r="72" spans="1:5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row>
    <row r="73" spans="1:5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row>
    <row r="74" spans="1:5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row>
    <row r="75" spans="1:5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row>
    <row r="76" spans="1:5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row>
    <row r="77" spans="1:5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row>
    <row r="78" spans="1:5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row>
    <row r="79" spans="1:5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row>
    <row r="80" spans="1:5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row>
    <row r="81" spans="1:5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row>
    <row r="82" spans="1:5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row>
    <row r="83" spans="1:5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row>
    <row r="84" spans="1:5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row>
    <row r="85" spans="1:5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row>
    <row r="86" spans="1:5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row>
    <row r="87" spans="1:5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row>
    <row r="88" spans="1:5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row>
    <row r="89" spans="1:5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row>
    <row r="90" spans="1:5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row>
    <row r="91" spans="1:5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row>
    <row r="92" spans="1:5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row>
    <row r="93" spans="1:5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row>
    <row r="94" spans="1:5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row>
    <row r="95" spans="1:5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row>
    <row r="96" spans="1:5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row>
    <row r="97" spans="1:5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row>
    <row r="98" spans="1:5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row>
    <row r="99" spans="1:5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row>
    <row r="100" spans="1:5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row>
    <row r="101" spans="1:5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row>
    <row r="102" spans="1:5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row>
    <row r="103" spans="1:5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row>
    <row r="104" spans="1:5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row>
    <row r="105" spans="1:5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row>
    <row r="106" spans="1:5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row>
    <row r="107" spans="1:5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row>
    <row r="108" spans="1:5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row>
    <row r="109" spans="1:5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row>
    <row r="110" spans="1:5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row>
    <row r="111" spans="1:5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row>
    <row r="112" spans="1:5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row>
    <row r="113" spans="1:5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row>
    <row r="114" spans="1:5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row>
    <row r="115" spans="1:5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row>
    <row r="116" spans="1:5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row>
    <row r="117" spans="1:5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row>
    <row r="118" spans="1:5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row>
    <row r="119" spans="1:5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row>
    <row r="120" spans="1:5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row>
    <row r="121" spans="1:5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row>
    <row r="122" spans="1:5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row>
    <row r="123" spans="1:5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row>
    <row r="124" spans="1:5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row>
    <row r="125" spans="1:5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row>
    <row r="126" spans="1:5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row>
    <row r="127" spans="1:5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row>
    <row r="128" spans="1:5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row>
    <row r="129" spans="1:5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row>
    <row r="130" spans="1:5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row>
    <row r="131" spans="1:5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row>
    <row r="132" spans="1:5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row>
    <row r="133" spans="1:5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row>
    <row r="134" spans="1:5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row>
    <row r="135" spans="1:5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row>
  </sheetData>
  <sheetProtection password="83AF" sheet="1" objects="1" scenarios="1"/>
  <mergeCells count="32">
    <mergeCell ref="C39:K39"/>
    <mergeCell ref="L39:AZ39"/>
    <mergeCell ref="C41:K41"/>
    <mergeCell ref="L41:AP41"/>
    <mergeCell ref="D27:R28"/>
    <mergeCell ref="S27:AI27"/>
    <mergeCell ref="D30:R30"/>
    <mergeCell ref="D32:R32"/>
    <mergeCell ref="S32:AI32"/>
    <mergeCell ref="C37:X37"/>
    <mergeCell ref="Y1:AE1"/>
    <mergeCell ref="AF1:AZ1"/>
    <mergeCell ref="A4:AZ4"/>
    <mergeCell ref="D8:R8"/>
    <mergeCell ref="S8:AI8"/>
    <mergeCell ref="AJ8:AZ8"/>
    <mergeCell ref="AJ9:AZ17"/>
    <mergeCell ref="AJ23:AZ31"/>
    <mergeCell ref="S30:AI30"/>
    <mergeCell ref="D18:R18"/>
    <mergeCell ref="S18:AI18"/>
    <mergeCell ref="D22:R22"/>
    <mergeCell ref="S22:AI22"/>
    <mergeCell ref="D10:R10"/>
    <mergeCell ref="S10:AI10"/>
    <mergeCell ref="D13:R13"/>
    <mergeCell ref="S13:AI13"/>
    <mergeCell ref="D16:R16"/>
    <mergeCell ref="S16:AI16"/>
    <mergeCell ref="AJ22:AZ22"/>
    <mergeCell ref="D24:R25"/>
    <mergeCell ref="S24:AI24"/>
  </mergeCells>
  <phoneticPr fontId="3"/>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heetViews>
  <sheetFormatPr defaultRowHeight="13.2"/>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42"/>
  <sheetViews>
    <sheetView view="pageBreakPreview" topLeftCell="A23" zoomScale="85" zoomScaleNormal="100" zoomScaleSheetLayoutView="85" workbookViewId="0">
      <selection activeCell="AJ43" sqref="AJ43"/>
    </sheetView>
  </sheetViews>
  <sheetFormatPr defaultColWidth="2.33203125" defaultRowHeight="18" customHeight="1"/>
  <cols>
    <col min="1" max="29" width="2.33203125" style="1"/>
    <col min="30" max="30" width="3.44140625" style="1" customWidth="1"/>
    <col min="31" max="32" width="2.33203125" style="1"/>
    <col min="33" max="33" width="3.44140625" style="1" customWidth="1"/>
    <col min="34" max="35" width="2.33203125" style="1"/>
    <col min="36" max="36" width="3.77734375" style="1" customWidth="1"/>
    <col min="37" max="16384" width="2.33203125" style="1"/>
  </cols>
  <sheetData>
    <row r="1" spans="2:36" ht="18" customHeight="1">
      <c r="B1" s="1" t="s">
        <v>136</v>
      </c>
    </row>
    <row r="2" spans="2:36" ht="18" customHeight="1">
      <c r="Y2" s="194" t="s">
        <v>119</v>
      </c>
      <c r="Z2" s="194"/>
      <c r="AA2" s="194"/>
      <c r="AB2" s="194"/>
      <c r="AC2" s="194"/>
      <c r="AD2" s="194"/>
      <c r="AE2" s="194"/>
      <c r="AF2" s="194"/>
      <c r="AG2" s="194"/>
      <c r="AH2" s="194"/>
      <c r="AI2" s="194"/>
      <c r="AJ2" s="194"/>
    </row>
    <row r="4" spans="2:36" ht="13.2" customHeight="1"/>
    <row r="5" spans="2:36" ht="18" customHeight="1">
      <c r="C5" s="1" t="s">
        <v>0</v>
      </c>
    </row>
    <row r="7" spans="2:36" ht="18" customHeight="1">
      <c r="N7" s="1" t="s">
        <v>1</v>
      </c>
    </row>
    <row r="8" spans="2:36" ht="46.2" customHeight="1">
      <c r="N8" s="204" t="str">
        <f>IF(基本情報シート!B11="","",基本情報シート!B11)</f>
        <v/>
      </c>
      <c r="O8" s="204"/>
      <c r="P8" s="204"/>
      <c r="Q8" s="204"/>
      <c r="R8" s="204"/>
      <c r="S8" s="204"/>
      <c r="T8" s="204"/>
      <c r="U8" s="204"/>
      <c r="V8" s="204"/>
      <c r="W8" s="204"/>
      <c r="X8" s="204"/>
      <c r="Y8" s="204"/>
      <c r="Z8" s="204"/>
      <c r="AA8" s="204"/>
      <c r="AB8" s="204"/>
      <c r="AC8" s="204"/>
      <c r="AD8" s="204"/>
      <c r="AE8" s="204"/>
      <c r="AF8" s="204"/>
      <c r="AG8" s="204"/>
      <c r="AH8" s="204"/>
      <c r="AI8" s="204"/>
    </row>
    <row r="9" spans="2:36" ht="21" customHeight="1">
      <c r="N9" s="30" t="s">
        <v>2</v>
      </c>
      <c r="O9" s="30"/>
      <c r="P9" s="30"/>
      <c r="Q9" s="30"/>
      <c r="R9" s="195" t="str">
        <f>IF(基本情報シート!B8="","",基本情報シート!B8)</f>
        <v/>
      </c>
      <c r="S9" s="195"/>
      <c r="T9" s="195"/>
      <c r="U9" s="195"/>
      <c r="V9" s="195"/>
      <c r="W9" s="195"/>
      <c r="X9" s="195"/>
      <c r="Y9" s="195"/>
      <c r="Z9" s="195"/>
      <c r="AA9" s="195"/>
      <c r="AB9" s="195"/>
      <c r="AC9" s="195"/>
      <c r="AD9" s="195"/>
      <c r="AE9" s="195"/>
      <c r="AF9" s="195"/>
      <c r="AG9" s="195"/>
      <c r="AH9" s="195"/>
      <c r="AI9" s="195"/>
    </row>
    <row r="10" spans="2:36" ht="26.25" customHeight="1">
      <c r="N10" s="206" t="s">
        <v>42</v>
      </c>
      <c r="O10" s="206"/>
      <c r="P10" s="206"/>
      <c r="Q10" s="206"/>
      <c r="R10" s="206"/>
      <c r="S10" s="206"/>
      <c r="T10" s="206"/>
      <c r="U10" s="195" t="str">
        <f>IF(基本情報シート!B11="","",基本情報シート!B9&amp;"　"&amp;基本情報シート!B10)</f>
        <v/>
      </c>
      <c r="V10" s="195"/>
      <c r="W10" s="195"/>
      <c r="X10" s="195"/>
      <c r="Y10" s="195"/>
      <c r="Z10" s="195"/>
      <c r="AA10" s="195"/>
      <c r="AB10" s="195"/>
      <c r="AC10" s="195"/>
      <c r="AD10" s="195"/>
      <c r="AE10" s="195"/>
      <c r="AF10" s="195"/>
      <c r="AG10" s="195"/>
      <c r="AH10" s="195"/>
      <c r="AI10" s="195"/>
      <c r="AJ10" s="30" t="s">
        <v>3</v>
      </c>
    </row>
    <row r="11" spans="2:36" ht="9" customHeight="1"/>
    <row r="12" spans="2:36" ht="12" customHeight="1"/>
    <row r="13" spans="2:36" ht="18" customHeight="1">
      <c r="I13" s="1" t="s">
        <v>56</v>
      </c>
    </row>
    <row r="14" spans="2:36" ht="18" customHeight="1">
      <c r="I14" s="1" t="s">
        <v>154</v>
      </c>
    </row>
    <row r="16" spans="2:36" ht="8.25" customHeight="1"/>
    <row r="17" spans="1:36" ht="18" customHeight="1">
      <c r="B17" s="207" t="s">
        <v>344</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row>
    <row r="18" spans="1:36" ht="18" customHeight="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row>
    <row r="19" spans="1:36" ht="18" customHeight="1">
      <c r="A19" s="200" t="s">
        <v>10</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row>
    <row r="20" spans="1:36" ht="18" customHeight="1">
      <c r="A20" s="85"/>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row>
    <row r="21" spans="1:36" ht="18" customHeight="1">
      <c r="D21" s="1" t="s">
        <v>38</v>
      </c>
      <c r="E21" s="1" t="s">
        <v>166</v>
      </c>
      <c r="L21" s="297" t="str">
        <f>IF(基本情報シート!B19="","",基本情報シート!B19)</f>
        <v/>
      </c>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row>
    <row r="22" spans="1:36" ht="18" customHeight="1">
      <c r="L22" s="27"/>
      <c r="M22" s="27"/>
      <c r="N22" s="27"/>
      <c r="O22" s="27"/>
      <c r="P22" s="27"/>
      <c r="Q22" s="27"/>
      <c r="R22" s="27"/>
      <c r="S22" s="27"/>
      <c r="T22" s="27"/>
      <c r="U22" s="27"/>
      <c r="V22" s="27"/>
      <c r="W22" s="27"/>
      <c r="X22" s="27"/>
      <c r="Y22" s="27"/>
      <c r="Z22" s="27"/>
      <c r="AA22" s="27"/>
      <c r="AB22" s="27"/>
      <c r="AC22" s="27"/>
      <c r="AD22" s="27"/>
      <c r="AE22" s="27"/>
      <c r="AF22" s="27"/>
      <c r="AG22" s="27"/>
      <c r="AH22" s="27"/>
      <c r="AI22" s="27"/>
    </row>
    <row r="23" spans="1:36" ht="18" customHeight="1">
      <c r="D23" s="1" t="s">
        <v>39</v>
      </c>
      <c r="E23" s="1" t="s">
        <v>204</v>
      </c>
      <c r="L23" s="1" t="s">
        <v>40</v>
      </c>
      <c r="M23" s="202">
        <f>'(1)実績額調書等'!D7</f>
        <v>0</v>
      </c>
      <c r="N23" s="203"/>
      <c r="O23" s="203"/>
      <c r="P23" s="203"/>
      <c r="Q23" s="203"/>
      <c r="R23" s="203"/>
      <c r="S23" s="203"/>
      <c r="T23" s="203"/>
      <c r="U23" s="203"/>
      <c r="V23" s="203"/>
      <c r="W23" s="203"/>
      <c r="X23" s="25"/>
    </row>
    <row r="24" spans="1:36" ht="14.25" customHeight="1"/>
    <row r="25" spans="1:36" ht="18" customHeight="1">
      <c r="D25" s="1" t="s">
        <v>140</v>
      </c>
      <c r="E25" s="1" t="s">
        <v>143</v>
      </c>
      <c r="L25" s="1" t="s">
        <v>40</v>
      </c>
      <c r="M25" s="202">
        <f>'(1)実績額調書等'!H12</f>
        <v>0</v>
      </c>
      <c r="N25" s="203"/>
      <c r="O25" s="203"/>
      <c r="P25" s="203"/>
      <c r="Q25" s="203"/>
      <c r="R25" s="203"/>
      <c r="S25" s="203"/>
      <c r="T25" s="203"/>
      <c r="U25" s="203"/>
      <c r="V25" s="203"/>
      <c r="W25" s="203"/>
      <c r="X25" s="25"/>
    </row>
    <row r="27" spans="1:36" ht="18" customHeight="1">
      <c r="E27" s="1" t="s">
        <v>4</v>
      </c>
    </row>
    <row r="28" spans="1:36" ht="18" customHeight="1">
      <c r="F28" s="1" t="s">
        <v>347</v>
      </c>
    </row>
    <row r="29" spans="1:36" ht="18" customHeight="1">
      <c r="F29" s="1" t="s">
        <v>155</v>
      </c>
    </row>
    <row r="30" spans="1:36" ht="18" customHeight="1">
      <c r="F30" s="1" t="s">
        <v>337</v>
      </c>
    </row>
    <row r="31" spans="1:36" ht="18" customHeight="1">
      <c r="F31" s="1" t="s">
        <v>44</v>
      </c>
    </row>
    <row r="33" spans="3:36" ht="22.2" customHeight="1">
      <c r="C33" s="215" t="s">
        <v>329</v>
      </c>
      <c r="D33" s="215"/>
      <c r="E33" s="215"/>
      <c r="F33" s="215"/>
      <c r="G33" s="215"/>
      <c r="H33" s="222" t="s">
        <v>332</v>
      </c>
      <c r="I33" s="222"/>
      <c r="J33" s="222"/>
      <c r="K33" s="222"/>
      <c r="L33" s="222"/>
      <c r="M33" s="222"/>
      <c r="N33" s="222"/>
      <c r="O33" s="208" t="str">
        <f>IF(基本情報シート!B15="","",基本情報シート!B15)</f>
        <v/>
      </c>
      <c r="P33" s="208"/>
      <c r="Q33" s="208"/>
      <c r="R33" s="208"/>
      <c r="S33" s="208"/>
      <c r="T33" s="208"/>
      <c r="U33" s="208"/>
      <c r="V33" s="208"/>
      <c r="W33" s="208"/>
      <c r="X33" s="208"/>
      <c r="Y33" s="208"/>
      <c r="Z33" s="208"/>
      <c r="AA33" s="208"/>
      <c r="AB33" s="208"/>
      <c r="AC33" s="208"/>
      <c r="AD33" s="208"/>
      <c r="AE33" s="208"/>
      <c r="AF33" s="208"/>
      <c r="AG33" s="208"/>
      <c r="AH33" s="208"/>
      <c r="AI33" s="208"/>
    </row>
    <row r="34" spans="3:36" ht="22.2" customHeight="1">
      <c r="C34" s="215"/>
      <c r="D34" s="215"/>
      <c r="E34" s="215"/>
      <c r="F34" s="215"/>
      <c r="G34" s="215"/>
      <c r="H34" s="223" t="s">
        <v>331</v>
      </c>
      <c r="I34" s="223"/>
      <c r="J34" s="223"/>
      <c r="K34" s="223"/>
      <c r="L34" s="223"/>
      <c r="M34" s="223"/>
      <c r="N34" s="223"/>
      <c r="O34" s="209" t="str">
        <f>IF(基本情報シート!B16="","",基本情報シート!B16)</f>
        <v/>
      </c>
      <c r="P34" s="209"/>
      <c r="Q34" s="209"/>
      <c r="R34" s="209"/>
      <c r="S34" s="209"/>
      <c r="T34" s="209"/>
      <c r="U34" s="209"/>
      <c r="V34" s="209"/>
      <c r="W34" s="209"/>
      <c r="X34" s="209"/>
      <c r="Y34" s="209"/>
      <c r="Z34" s="209"/>
      <c r="AA34" s="209"/>
      <c r="AB34" s="209"/>
      <c r="AC34" s="209"/>
      <c r="AD34" s="209"/>
      <c r="AE34" s="209"/>
      <c r="AF34" s="209"/>
      <c r="AG34" s="209"/>
      <c r="AH34" s="209"/>
      <c r="AI34" s="209"/>
    </row>
    <row r="35" spans="3:36" ht="22.2" customHeight="1">
      <c r="C35" s="215"/>
      <c r="D35" s="215"/>
      <c r="E35" s="215"/>
      <c r="F35" s="215"/>
      <c r="G35" s="215"/>
      <c r="H35" s="223" t="s">
        <v>117</v>
      </c>
      <c r="I35" s="223"/>
      <c r="J35" s="223"/>
      <c r="K35" s="223"/>
      <c r="L35" s="223"/>
      <c r="M35" s="223"/>
      <c r="N35" s="223"/>
      <c r="O35" s="209" t="str">
        <f>IF(基本情報シート!B17="","",基本情報シート!B17)</f>
        <v/>
      </c>
      <c r="P35" s="209"/>
      <c r="Q35" s="209"/>
      <c r="R35" s="209"/>
      <c r="S35" s="209"/>
      <c r="T35" s="209"/>
      <c r="U35" s="209"/>
      <c r="V35" s="209"/>
      <c r="W35" s="209"/>
      <c r="X35" s="209"/>
      <c r="Y35" s="209"/>
      <c r="Z35" s="209"/>
      <c r="AA35" s="209"/>
      <c r="AB35" s="209"/>
      <c r="AC35" s="209"/>
      <c r="AD35" s="209"/>
      <c r="AE35" s="209"/>
      <c r="AF35" s="209"/>
      <c r="AG35" s="209"/>
      <c r="AH35" s="209"/>
      <c r="AI35" s="209"/>
    </row>
    <row r="36" spans="3:36" ht="22.2" customHeight="1">
      <c r="C36" s="215"/>
      <c r="D36" s="215"/>
      <c r="E36" s="215"/>
      <c r="F36" s="215"/>
      <c r="G36" s="215"/>
      <c r="H36" s="224" t="s">
        <v>333</v>
      </c>
      <c r="I36" s="224"/>
      <c r="J36" s="224"/>
      <c r="K36" s="224"/>
      <c r="L36" s="224"/>
      <c r="M36" s="224"/>
      <c r="N36" s="224"/>
      <c r="O36" s="210" t="str">
        <f>IF(基本情報シート!B18="","",基本情報シート!B18)</f>
        <v/>
      </c>
      <c r="P36" s="210"/>
      <c r="Q36" s="210"/>
      <c r="R36" s="210"/>
      <c r="S36" s="210"/>
      <c r="T36" s="210"/>
      <c r="U36" s="210"/>
      <c r="V36" s="210"/>
      <c r="W36" s="210"/>
      <c r="X36" s="210"/>
      <c r="Y36" s="210"/>
      <c r="Z36" s="210"/>
      <c r="AA36" s="210"/>
      <c r="AB36" s="210"/>
      <c r="AC36" s="210"/>
      <c r="AD36" s="210"/>
      <c r="AE36" s="210"/>
      <c r="AF36" s="210"/>
      <c r="AG36" s="210"/>
      <c r="AH36" s="210"/>
      <c r="AI36" s="210"/>
    </row>
    <row r="37" spans="3:36" ht="22.2" customHeight="1">
      <c r="C37" s="215" t="s">
        <v>326</v>
      </c>
      <c r="D37" s="216"/>
      <c r="E37" s="216"/>
      <c r="F37" s="216"/>
      <c r="G37" s="216"/>
      <c r="H37" s="217" t="s">
        <v>7</v>
      </c>
      <c r="I37" s="217"/>
      <c r="J37" s="217"/>
      <c r="K37" s="217"/>
      <c r="L37" s="217"/>
      <c r="M37" s="217"/>
      <c r="N37" s="217"/>
      <c r="O37" s="196" t="str">
        <f>IF(基本情報シート!B24="","",基本情報シート!B24)</f>
        <v/>
      </c>
      <c r="P37" s="197"/>
      <c r="Q37" s="197"/>
      <c r="R37" s="197"/>
      <c r="S37" s="197"/>
      <c r="T37" s="197"/>
      <c r="U37" s="197"/>
      <c r="V37" s="197"/>
      <c r="W37" s="197"/>
      <c r="X37" s="197"/>
      <c r="Y37" s="197"/>
      <c r="Z37" s="197"/>
      <c r="AA37" s="197"/>
      <c r="AB37" s="197"/>
      <c r="AC37" s="197"/>
      <c r="AD37" s="197"/>
      <c r="AE37" s="197"/>
      <c r="AF37" s="197"/>
      <c r="AG37" s="197"/>
      <c r="AH37" s="197"/>
      <c r="AI37" s="197"/>
    </row>
    <row r="38" spans="3:36" ht="22.2" customHeight="1">
      <c r="C38" s="216"/>
      <c r="D38" s="216"/>
      <c r="E38" s="216"/>
      <c r="F38" s="216"/>
      <c r="G38" s="216"/>
      <c r="H38" s="218" t="s">
        <v>327</v>
      </c>
      <c r="I38" s="218"/>
      <c r="J38" s="218"/>
      <c r="K38" s="218"/>
      <c r="L38" s="218"/>
      <c r="M38" s="218"/>
      <c r="N38" s="218"/>
      <c r="O38" s="198" t="str">
        <f>IF(基本情報シート!B25="","",基本情報シート!B25)</f>
        <v/>
      </c>
      <c r="P38" s="199"/>
      <c r="Q38" s="199"/>
      <c r="R38" s="199"/>
      <c r="S38" s="199"/>
      <c r="T38" s="199"/>
      <c r="U38" s="199"/>
      <c r="V38" s="199"/>
      <c r="W38" s="199"/>
      <c r="X38" s="199"/>
      <c r="Y38" s="199"/>
      <c r="Z38" s="199"/>
      <c r="AA38" s="199"/>
      <c r="AB38" s="199"/>
      <c r="AC38" s="199"/>
      <c r="AD38" s="199"/>
      <c r="AE38" s="199"/>
      <c r="AF38" s="199"/>
      <c r="AG38" s="199"/>
      <c r="AH38" s="199"/>
      <c r="AI38" s="199"/>
    </row>
    <row r="39" spans="3:36" ht="22.2" customHeight="1">
      <c r="C39" s="216"/>
      <c r="D39" s="216"/>
      <c r="E39" s="216"/>
      <c r="F39" s="216"/>
      <c r="G39" s="216"/>
      <c r="H39" s="218" t="s">
        <v>43</v>
      </c>
      <c r="I39" s="218"/>
      <c r="J39" s="218"/>
      <c r="K39" s="218"/>
      <c r="L39" s="218"/>
      <c r="M39" s="218"/>
      <c r="N39" s="218"/>
      <c r="O39" s="198" t="str">
        <f>IF(基本情報シート!B26="","",基本情報シート!B26)</f>
        <v/>
      </c>
      <c r="P39" s="199"/>
      <c r="Q39" s="199"/>
      <c r="R39" s="199"/>
      <c r="S39" s="199"/>
      <c r="T39" s="199"/>
      <c r="U39" s="199"/>
      <c r="V39" s="199"/>
      <c r="W39" s="199"/>
      <c r="X39" s="199"/>
      <c r="Y39" s="199"/>
      <c r="Z39" s="199"/>
      <c r="AA39" s="199"/>
      <c r="AB39" s="199"/>
      <c r="AC39" s="199"/>
      <c r="AD39" s="199"/>
      <c r="AE39" s="199"/>
      <c r="AF39" s="199"/>
      <c r="AG39" s="199"/>
      <c r="AH39" s="199"/>
      <c r="AI39" s="199"/>
    </row>
    <row r="40" spans="3:36" ht="22.2" customHeight="1">
      <c r="C40" s="216"/>
      <c r="D40" s="216"/>
      <c r="E40" s="216"/>
      <c r="F40" s="216"/>
      <c r="G40" s="216"/>
      <c r="H40" s="218" t="s">
        <v>6</v>
      </c>
      <c r="I40" s="218"/>
      <c r="J40" s="218"/>
      <c r="K40" s="218"/>
      <c r="L40" s="218"/>
      <c r="M40" s="218"/>
      <c r="N40" s="218"/>
      <c r="O40" s="198" t="str">
        <f>IF(基本情報シート!B27="","",基本情報シート!B27)</f>
        <v/>
      </c>
      <c r="P40" s="199"/>
      <c r="Q40" s="199"/>
      <c r="R40" s="199"/>
      <c r="S40" s="199"/>
      <c r="T40" s="199"/>
      <c r="U40" s="199"/>
      <c r="V40" s="199"/>
      <c r="W40" s="199"/>
      <c r="X40" s="199"/>
      <c r="Y40" s="199"/>
      <c r="Z40" s="199"/>
      <c r="AA40" s="199"/>
      <c r="AB40" s="199"/>
      <c r="AC40" s="199"/>
      <c r="AD40" s="199"/>
      <c r="AE40" s="199"/>
      <c r="AF40" s="199"/>
      <c r="AG40" s="199"/>
      <c r="AH40" s="199"/>
      <c r="AI40" s="199"/>
    </row>
    <row r="41" spans="3:36" ht="22.2" customHeight="1">
      <c r="C41" s="216"/>
      <c r="D41" s="216"/>
      <c r="E41" s="216"/>
      <c r="F41" s="216"/>
      <c r="G41" s="216"/>
      <c r="H41" s="218" t="s">
        <v>8</v>
      </c>
      <c r="I41" s="219"/>
      <c r="J41" s="219"/>
      <c r="K41" s="219"/>
      <c r="L41" s="219"/>
      <c r="M41" s="219"/>
      <c r="N41" s="219"/>
      <c r="O41" s="211" t="str">
        <f>IF(基本情報シート!B28="","",基本情報シート!B28)</f>
        <v/>
      </c>
      <c r="P41" s="212"/>
      <c r="Q41" s="212"/>
      <c r="R41" s="212"/>
      <c r="S41" s="212"/>
      <c r="T41" s="212"/>
      <c r="U41" s="212"/>
      <c r="V41" s="212"/>
      <c r="W41" s="212"/>
      <c r="X41" s="212"/>
      <c r="Y41" s="212"/>
      <c r="Z41" s="212"/>
      <c r="AA41" s="212"/>
      <c r="AB41" s="212"/>
      <c r="AC41" s="212"/>
      <c r="AD41" s="212"/>
      <c r="AE41" s="212"/>
      <c r="AF41" s="212"/>
      <c r="AG41" s="212"/>
      <c r="AH41" s="212"/>
      <c r="AI41" s="212"/>
    </row>
    <row r="42" spans="3:36" ht="45.6" customHeight="1">
      <c r="C42" s="216"/>
      <c r="D42" s="216"/>
      <c r="E42" s="216"/>
      <c r="F42" s="216"/>
      <c r="G42" s="216"/>
      <c r="H42" s="220" t="s">
        <v>9</v>
      </c>
      <c r="I42" s="221"/>
      <c r="J42" s="221"/>
      <c r="K42" s="221"/>
      <c r="L42" s="221"/>
      <c r="M42" s="221"/>
      <c r="N42" s="221"/>
      <c r="O42" s="213">
        <f>IF(基本情報シート!B29=基本情報シート!A11,基本情報シート!B11,基本情報シート!B20)</f>
        <v>0</v>
      </c>
      <c r="P42" s="214"/>
      <c r="Q42" s="214"/>
      <c r="R42" s="214"/>
      <c r="S42" s="214"/>
      <c r="T42" s="214"/>
      <c r="U42" s="214"/>
      <c r="V42" s="214"/>
      <c r="W42" s="214"/>
      <c r="X42" s="214"/>
      <c r="Y42" s="214"/>
      <c r="Z42" s="214"/>
      <c r="AA42" s="214"/>
      <c r="AB42" s="214"/>
      <c r="AC42" s="214"/>
      <c r="AD42" s="214"/>
      <c r="AE42" s="214"/>
      <c r="AF42" s="214"/>
      <c r="AG42" s="214"/>
      <c r="AH42" s="214"/>
      <c r="AI42" s="214"/>
      <c r="AJ42" s="186" t="str">
        <f>IFERROR(VLOOKUP(O35,サービス種別!G3:H36,2,FALSE),IFERROR(VLOOKUP(O35,サービス種別!I3:J37,2,FALSE),IFERROR(VLOOKUP(O35,サービス種別!K3:L41,2,FALSE),IFERROR(VLOOKUP(O35,サービス種別!M3:N6,2,FALSE),""))))</f>
        <v/>
      </c>
    </row>
  </sheetData>
  <sheetProtection password="83AF" sheet="1" objects="1" scenarios="1"/>
  <mergeCells count="32">
    <mergeCell ref="H36:N36"/>
    <mergeCell ref="O36:AI36"/>
    <mergeCell ref="H38:N38"/>
    <mergeCell ref="O38:AI38"/>
    <mergeCell ref="B17:AJ17"/>
    <mergeCell ref="H33:N33"/>
    <mergeCell ref="O33:AI33"/>
    <mergeCell ref="H34:N34"/>
    <mergeCell ref="O34:AI34"/>
    <mergeCell ref="H35:N35"/>
    <mergeCell ref="O35:AI35"/>
    <mergeCell ref="Y2:AJ2"/>
    <mergeCell ref="N8:AI8"/>
    <mergeCell ref="R9:AI9"/>
    <mergeCell ref="N10:T10"/>
    <mergeCell ref="U10:AI10"/>
    <mergeCell ref="H41:N41"/>
    <mergeCell ref="O41:AI41"/>
    <mergeCell ref="H42:N42"/>
    <mergeCell ref="O42:AI42"/>
    <mergeCell ref="A19:AJ19"/>
    <mergeCell ref="L21:AI21"/>
    <mergeCell ref="M23:W23"/>
    <mergeCell ref="C37:G42"/>
    <mergeCell ref="H37:N37"/>
    <mergeCell ref="O37:AI37"/>
    <mergeCell ref="H39:N39"/>
    <mergeCell ref="O39:AI39"/>
    <mergeCell ref="H40:N40"/>
    <mergeCell ref="O40:AI40"/>
    <mergeCell ref="M25:W25"/>
    <mergeCell ref="C33:G36"/>
  </mergeCells>
  <phoneticPr fontId="3"/>
  <printOptions horizontalCentered="1" verticalCentered="1"/>
  <pageMargins left="0.78740157480314965" right="0.78740157480314965" top="0.59055118110236227" bottom="0.59055118110236227" header="0.51181102362204722" footer="0.11811023622047245"/>
  <pageSetup paperSize="9" scale="9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57"/>
  <sheetViews>
    <sheetView view="pageBreakPreview" zoomScale="85" zoomScaleNormal="70" zoomScaleSheetLayoutView="85" workbookViewId="0">
      <selection activeCell="F20" sqref="F20:I20"/>
    </sheetView>
  </sheetViews>
  <sheetFormatPr defaultColWidth="8.88671875" defaultRowHeight="13.2"/>
  <cols>
    <col min="1" max="1" width="1.109375" style="54" customWidth="1"/>
    <col min="2" max="2" width="21" style="54" customWidth="1"/>
    <col min="3" max="3" width="17.44140625" style="54" customWidth="1"/>
    <col min="4" max="4" width="22" style="54" customWidth="1"/>
    <col min="5" max="5" width="20" style="54" customWidth="1"/>
    <col min="6" max="7" width="20.77734375" style="54" customWidth="1"/>
    <col min="8" max="8" width="21.44140625" style="54" customWidth="1"/>
    <col min="9" max="9" width="24.21875" style="54" customWidth="1"/>
    <col min="10" max="10" width="3.77734375" style="54" customWidth="1"/>
    <col min="11" max="11" width="6.77734375" style="54" customWidth="1"/>
    <col min="12" max="16384" width="8.88671875" style="54"/>
  </cols>
  <sheetData>
    <row r="1" spans="1:37" s="80" customFormat="1" ht="20.399999999999999" customHeight="1">
      <c r="A1" s="77"/>
      <c r="B1" s="78" t="s">
        <v>161</v>
      </c>
      <c r="C1" s="79"/>
      <c r="D1" s="79"/>
      <c r="E1" s="79"/>
      <c r="F1" s="53" t="s">
        <v>216</v>
      </c>
      <c r="G1" s="225" t="str">
        <f>IF(基本情報シート!B19="","",基本情報シート!B19)</f>
        <v/>
      </c>
      <c r="H1" s="225"/>
      <c r="I1" s="225"/>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row>
    <row r="2" spans="1:37" ht="13.5" customHeight="1">
      <c r="A2" s="52"/>
      <c r="B2" s="2"/>
      <c r="C2" s="3"/>
      <c r="D2" s="3"/>
      <c r="E2" s="3"/>
      <c r="F2" s="53"/>
      <c r="G2" s="298"/>
      <c r="H2" s="298"/>
      <c r="I2" s="298"/>
      <c r="J2" s="3"/>
      <c r="K2" s="3"/>
      <c r="L2" s="3"/>
      <c r="M2" s="3"/>
      <c r="N2" s="3"/>
      <c r="O2" s="3"/>
      <c r="P2" s="3"/>
      <c r="Q2" s="3"/>
      <c r="R2" s="3"/>
      <c r="S2" s="3"/>
      <c r="T2" s="3"/>
      <c r="U2" s="3"/>
      <c r="V2" s="3"/>
      <c r="W2" s="3"/>
      <c r="X2" s="3"/>
      <c r="Y2" s="3"/>
      <c r="Z2" s="3"/>
      <c r="AA2" s="3"/>
      <c r="AB2" s="3"/>
      <c r="AC2" s="3"/>
      <c r="AD2" s="3"/>
      <c r="AE2" s="3"/>
      <c r="AF2" s="3"/>
      <c r="AG2" s="3"/>
      <c r="AH2" s="3"/>
      <c r="AI2" s="3"/>
      <c r="AJ2" s="52"/>
      <c r="AK2" s="52"/>
    </row>
    <row r="3" spans="1:37" ht="13.5" customHeight="1">
      <c r="A3" s="52"/>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52"/>
      <c r="AK3" s="52"/>
    </row>
    <row r="4" spans="1:37" ht="27" customHeight="1">
      <c r="A4" s="52"/>
      <c r="B4" s="228" t="s">
        <v>59</v>
      </c>
      <c r="C4" s="228"/>
      <c r="D4" s="229"/>
      <c r="E4" s="229"/>
      <c r="F4" s="229"/>
      <c r="G4" s="229"/>
      <c r="H4" s="229"/>
      <c r="I4" s="229"/>
      <c r="J4" s="229"/>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row>
    <row r="5" spans="1:37" ht="27" customHeight="1">
      <c r="A5" s="52"/>
      <c r="B5" s="228" t="s">
        <v>159</v>
      </c>
      <c r="C5" s="228"/>
      <c r="D5" s="229"/>
      <c r="E5" s="229"/>
      <c r="F5" s="229"/>
      <c r="G5" s="229"/>
      <c r="H5" s="229"/>
      <c r="I5" s="229"/>
      <c r="J5" s="229"/>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7" spans="1:37" ht="36" customHeight="1">
      <c r="B7" s="299" t="s">
        <v>203</v>
      </c>
      <c r="C7" s="299"/>
      <c r="D7" s="300">
        <f>IF('(1)変更所要額調書等'!H12=0,'(1)変更所要額調書等'!D7,'(1)変更所要額調書等'!H12)</f>
        <v>0</v>
      </c>
      <c r="E7" s="300"/>
      <c r="F7" s="301" t="str">
        <f>IF(D7="","必ず交付決定額を入力してください。",IF(D7&gt;E12,"交付決定額が、選択した機器種別の補助基準額を超えています。",""))</f>
        <v/>
      </c>
      <c r="G7" s="302"/>
      <c r="H7" s="302"/>
      <c r="I7" s="302"/>
    </row>
    <row r="8" spans="1:37">
      <c r="I8" s="56" t="s">
        <v>11</v>
      </c>
    </row>
    <row r="9" spans="1:37" ht="21" customHeight="1" thickBot="1">
      <c r="B9" s="57" t="s">
        <v>28</v>
      </c>
      <c r="C9" s="57" t="s">
        <v>31</v>
      </c>
      <c r="D9" s="57" t="s">
        <v>29</v>
      </c>
      <c r="E9" s="57" t="s">
        <v>32</v>
      </c>
      <c r="F9" s="57" t="s">
        <v>129</v>
      </c>
      <c r="G9" s="57" t="s">
        <v>130</v>
      </c>
      <c r="H9" s="57" t="s">
        <v>131</v>
      </c>
      <c r="I9" s="57" t="s">
        <v>132</v>
      </c>
    </row>
    <row r="10" spans="1:37" ht="16.8" thickTop="1">
      <c r="B10" s="226" t="s">
        <v>196</v>
      </c>
      <c r="C10" s="226" t="s">
        <v>37</v>
      </c>
      <c r="D10" s="88" t="s">
        <v>82</v>
      </c>
      <c r="E10" s="226" t="s">
        <v>30</v>
      </c>
      <c r="F10" s="88" t="s">
        <v>34</v>
      </c>
      <c r="G10" s="230" t="s">
        <v>35</v>
      </c>
      <c r="H10" s="59" t="s">
        <v>143</v>
      </c>
      <c r="I10" s="232" t="s">
        <v>134</v>
      </c>
    </row>
    <row r="11" spans="1:37" ht="50.4" customHeight="1">
      <c r="B11" s="227"/>
      <c r="C11" s="227"/>
      <c r="D11" s="89" t="s">
        <v>33</v>
      </c>
      <c r="E11" s="227"/>
      <c r="F11" s="61" t="s">
        <v>128</v>
      </c>
      <c r="G11" s="231"/>
      <c r="H11" s="62" t="s">
        <v>219</v>
      </c>
      <c r="I11" s="233"/>
    </row>
    <row r="12" spans="1:37" ht="49.95" customHeight="1" thickBot="1">
      <c r="B12" s="63">
        <f>I28</f>
        <v>0</v>
      </c>
      <c r="C12" s="170"/>
      <c r="D12" s="64">
        <f>+B12-C12</f>
        <v>0</v>
      </c>
      <c r="E12" s="64">
        <f>VLOOKUP(B20,B49:C57,2,FALSE)</f>
        <v>0</v>
      </c>
      <c r="F12" s="64">
        <f>MIN(D12,E12)</f>
        <v>0</v>
      </c>
      <c r="G12" s="65" t="s">
        <v>58</v>
      </c>
      <c r="H12" s="66">
        <f>MIN(ROUNDDOWN(F12*3/4,-3),D7)</f>
        <v>0</v>
      </c>
      <c r="I12" s="92">
        <f>B12-H12</f>
        <v>0</v>
      </c>
    </row>
    <row r="13" spans="1:37" ht="13.8" thickTop="1">
      <c r="C13" s="81" t="str">
        <f>IF(C12="","※寄付金等ぼ該当が無い場合は、「0」で入力してください。","")</f>
        <v>※寄付金等ぼ該当が無い場合は、「0」で入力してください。</v>
      </c>
    </row>
    <row r="15" spans="1:37" ht="12.45" customHeight="1">
      <c r="F15" s="56"/>
      <c r="H15" s="56"/>
    </row>
    <row r="16" spans="1:37" ht="36" customHeight="1">
      <c r="B16" s="236" t="s">
        <v>160</v>
      </c>
      <c r="C16" s="236"/>
      <c r="D16" s="236"/>
      <c r="E16" s="236"/>
      <c r="F16" s="236"/>
      <c r="G16" s="236"/>
      <c r="H16" s="236"/>
      <c r="I16" s="236"/>
    </row>
    <row r="17" spans="1:11" ht="40.950000000000003" customHeight="1">
      <c r="B17" s="243" t="s">
        <v>197</v>
      </c>
      <c r="C17" s="243"/>
      <c r="D17" s="243"/>
      <c r="E17" s="243"/>
      <c r="F17" s="243"/>
      <c r="G17" s="243"/>
      <c r="H17" s="243"/>
      <c r="I17" s="243"/>
    </row>
    <row r="18" spans="1:11">
      <c r="B18" s="6"/>
      <c r="C18" s="6"/>
      <c r="D18" s="6"/>
      <c r="E18" s="6"/>
      <c r="F18" s="6"/>
      <c r="G18" s="6"/>
      <c r="H18" s="6"/>
      <c r="I18" s="6"/>
    </row>
    <row r="19" spans="1:11" ht="25.2" customHeight="1" thickBot="1">
      <c r="B19" s="6"/>
      <c r="C19" s="6"/>
      <c r="D19" s="6"/>
      <c r="E19" s="6"/>
      <c r="F19" s="6"/>
      <c r="G19" s="6"/>
      <c r="H19" s="6"/>
      <c r="I19" s="6"/>
    </row>
    <row r="20" spans="1:11" ht="33" customHeight="1" thickTop="1" thickBot="1">
      <c r="B20" s="240" t="s">
        <v>91</v>
      </c>
      <c r="C20" s="241"/>
      <c r="D20" s="241"/>
      <c r="E20" s="242"/>
      <c r="F20" s="244" t="str">
        <f>VLOOKUP($B20,$B$49:$D$57,3,FALSE)</f>
        <v>左枠に実績報告する「機器種別」を選択してください。</v>
      </c>
      <c r="G20" s="244"/>
      <c r="H20" s="244"/>
      <c r="I20" s="244"/>
    </row>
    <row r="21" spans="1:11" s="74" customFormat="1" ht="24" customHeight="1" thickTop="1">
      <c r="B21" s="245" t="s">
        <v>195</v>
      </c>
      <c r="C21" s="245"/>
      <c r="D21" s="245"/>
      <c r="E21" s="245"/>
      <c r="F21" s="75" t="s">
        <v>338</v>
      </c>
      <c r="G21" s="75" t="s">
        <v>25</v>
      </c>
      <c r="H21" s="75" t="s">
        <v>26</v>
      </c>
      <c r="I21" s="75" t="s">
        <v>202</v>
      </c>
    </row>
    <row r="22" spans="1:11" ht="24" customHeight="1">
      <c r="A22" s="67"/>
      <c r="B22" s="246"/>
      <c r="C22" s="246"/>
      <c r="D22" s="246"/>
      <c r="E22" s="247"/>
      <c r="F22" s="172"/>
      <c r="G22" s="173"/>
      <c r="H22" s="174"/>
      <c r="I22" s="83" t="str">
        <f>IF(OR(B20="選択してください",B22="",F22="",G22="",H22=""),"未入力事項があります",G22*H22)</f>
        <v>未入力事項があります</v>
      </c>
    </row>
    <row r="23" spans="1:11" ht="24" customHeight="1">
      <c r="A23" s="67"/>
      <c r="B23" s="246"/>
      <c r="C23" s="246"/>
      <c r="D23" s="246"/>
      <c r="E23" s="247"/>
      <c r="F23" s="172"/>
      <c r="G23" s="175"/>
      <c r="H23" s="176"/>
      <c r="I23" s="47">
        <f t="shared" ref="I23:I25" si="0">G23*H23</f>
        <v>0</v>
      </c>
    </row>
    <row r="24" spans="1:11" ht="24" customHeight="1">
      <c r="A24" s="67"/>
      <c r="B24" s="246"/>
      <c r="C24" s="246"/>
      <c r="D24" s="246"/>
      <c r="E24" s="247"/>
      <c r="F24" s="172"/>
      <c r="G24" s="175"/>
      <c r="H24" s="176"/>
      <c r="I24" s="47">
        <f t="shared" si="0"/>
        <v>0</v>
      </c>
    </row>
    <row r="25" spans="1:11" ht="24" customHeight="1" thickBot="1">
      <c r="A25" s="67"/>
      <c r="B25" s="248"/>
      <c r="C25" s="248"/>
      <c r="D25" s="248"/>
      <c r="E25" s="249"/>
      <c r="F25" s="172"/>
      <c r="G25" s="175"/>
      <c r="H25" s="176"/>
      <c r="I25" s="47">
        <f t="shared" si="0"/>
        <v>0</v>
      </c>
    </row>
    <row r="26" spans="1:11" ht="24" customHeight="1" thickTop="1">
      <c r="A26" s="67"/>
      <c r="B26" s="68"/>
      <c r="C26" s="69"/>
      <c r="D26" s="69"/>
      <c r="E26" s="69"/>
      <c r="F26" s="48"/>
      <c r="G26" s="48"/>
      <c r="H26" s="49" t="s">
        <v>83</v>
      </c>
      <c r="I26" s="50">
        <f>SUM(I22:I25)</f>
        <v>0</v>
      </c>
      <c r="K26" s="70"/>
    </row>
    <row r="27" spans="1:11" ht="24" customHeight="1" thickBot="1">
      <c r="B27" s="73"/>
      <c r="C27" s="73"/>
      <c r="D27" s="73"/>
      <c r="E27" s="73"/>
      <c r="F27" s="73"/>
      <c r="G27" s="73"/>
      <c r="H27" s="73"/>
      <c r="I27" s="82" t="str">
        <f>IF(I26=0,"実績報告する機器の内容・支出月・単価・数量を入力してください。","")</f>
        <v>実績報告する機器の内容・支出月・単価・数量を入力してください。</v>
      </c>
    </row>
    <row r="28" spans="1:11" ht="24" customHeight="1" thickTop="1" thickBot="1">
      <c r="A28" s="67"/>
      <c r="B28" s="237" t="s">
        <v>206</v>
      </c>
      <c r="C28" s="238"/>
      <c r="D28" s="238"/>
      <c r="E28" s="238"/>
      <c r="F28" s="238"/>
      <c r="G28" s="238"/>
      <c r="H28" s="239"/>
      <c r="I28" s="51">
        <f>I26</f>
        <v>0</v>
      </c>
    </row>
    <row r="29" spans="1:11" ht="19.95" customHeight="1" thickTop="1">
      <c r="B29" s="71"/>
      <c r="C29" s="71"/>
      <c r="D29" s="71"/>
      <c r="E29" s="71"/>
      <c r="F29" s="71"/>
      <c r="G29" s="71"/>
      <c r="H29" s="71"/>
      <c r="I29" s="71"/>
    </row>
    <row r="30" spans="1:11" ht="35.4" customHeight="1">
      <c r="B30" s="236" t="s">
        <v>346</v>
      </c>
      <c r="C30" s="236"/>
      <c r="D30" s="236"/>
      <c r="E30" s="236"/>
      <c r="F30" s="236"/>
      <c r="G30" s="236"/>
      <c r="H30" s="236"/>
      <c r="I30" s="236"/>
    </row>
    <row r="31" spans="1:11" ht="19.95" customHeight="1">
      <c r="B31" s="76"/>
      <c r="C31" s="76"/>
      <c r="D31" s="76"/>
      <c r="E31" s="76"/>
      <c r="F31" s="76"/>
      <c r="G31" s="76"/>
      <c r="H31" s="76"/>
      <c r="I31" s="76"/>
    </row>
    <row r="32" spans="1:11" ht="31.2" customHeight="1">
      <c r="B32" s="235" t="s">
        <v>91</v>
      </c>
      <c r="C32" s="235"/>
      <c r="D32" s="235"/>
      <c r="E32" s="235"/>
      <c r="F32" s="235"/>
      <c r="G32" s="235"/>
      <c r="H32" s="235"/>
      <c r="I32" s="235"/>
    </row>
    <row r="33" spans="3:5" ht="11.4" customHeight="1"/>
    <row r="35" spans="3:5" hidden="1"/>
    <row r="36" spans="3:5" hidden="1"/>
    <row r="37" spans="3:5" hidden="1">
      <c r="C37" s="54" t="s">
        <v>92</v>
      </c>
      <c r="E37" s="54" t="s">
        <v>91</v>
      </c>
    </row>
    <row r="38" spans="3:5" hidden="1">
      <c r="C38" s="54" t="s">
        <v>93</v>
      </c>
      <c r="E38" s="54" t="s">
        <v>201</v>
      </c>
    </row>
    <row r="39" spans="3:5" hidden="1">
      <c r="C39" s="54" t="s">
        <v>94</v>
      </c>
    </row>
    <row r="40" spans="3:5" hidden="1">
      <c r="C40" s="54" t="s">
        <v>95</v>
      </c>
    </row>
    <row r="41" spans="3:5" hidden="1">
      <c r="C41" s="54" t="s">
        <v>96</v>
      </c>
    </row>
    <row r="42" spans="3:5" hidden="1">
      <c r="C42" s="54" t="s">
        <v>97</v>
      </c>
    </row>
    <row r="43" spans="3:5" hidden="1">
      <c r="C43" s="54" t="s">
        <v>98</v>
      </c>
    </row>
    <row r="44" spans="3:5" hidden="1">
      <c r="C44" s="54" t="s">
        <v>99</v>
      </c>
    </row>
    <row r="45" spans="3:5" hidden="1">
      <c r="C45" s="54" t="s">
        <v>100</v>
      </c>
    </row>
    <row r="46" spans="3:5" hidden="1">
      <c r="C46" s="54" t="s">
        <v>101</v>
      </c>
    </row>
    <row r="47" spans="3:5" hidden="1">
      <c r="C47" s="54" t="s">
        <v>102</v>
      </c>
    </row>
    <row r="48" spans="3:5" hidden="1">
      <c r="C48" s="54" t="s">
        <v>103</v>
      </c>
    </row>
    <row r="49" spans="2:4" hidden="1">
      <c r="B49" s="54" t="s">
        <v>91</v>
      </c>
      <c r="C49" s="54">
        <v>0</v>
      </c>
      <c r="D49" s="54" t="s">
        <v>198</v>
      </c>
    </row>
    <row r="50" spans="2:4" hidden="1">
      <c r="B50" s="54" t="s">
        <v>85</v>
      </c>
      <c r="C50" s="72">
        <v>5000000</v>
      </c>
      <c r="D50" s="54" t="s">
        <v>199</v>
      </c>
    </row>
    <row r="51" spans="2:4" hidden="1">
      <c r="B51" s="54" t="s">
        <v>86</v>
      </c>
      <c r="C51" s="72">
        <v>800000</v>
      </c>
      <c r="D51" s="54" t="s">
        <v>200</v>
      </c>
    </row>
    <row r="52" spans="2:4" hidden="1">
      <c r="B52" s="54" t="s">
        <v>87</v>
      </c>
      <c r="C52" s="72">
        <v>1300000</v>
      </c>
      <c r="D52" s="54" t="s">
        <v>199</v>
      </c>
    </row>
    <row r="53" spans="2:4" hidden="1">
      <c r="B53" s="54" t="s">
        <v>334</v>
      </c>
      <c r="C53" s="72">
        <v>400000</v>
      </c>
      <c r="D53" s="54" t="s">
        <v>89</v>
      </c>
    </row>
    <row r="54" spans="2:4" hidden="1">
      <c r="B54" s="54" t="s">
        <v>335</v>
      </c>
      <c r="C54" s="72">
        <v>250000</v>
      </c>
      <c r="D54" s="54" t="s">
        <v>89</v>
      </c>
    </row>
    <row r="55" spans="2:4" hidden="1">
      <c r="B55" s="54" t="s">
        <v>88</v>
      </c>
      <c r="C55" s="72">
        <v>500000</v>
      </c>
      <c r="D55" s="54" t="s">
        <v>199</v>
      </c>
    </row>
    <row r="56" spans="2:4" hidden="1">
      <c r="B56" s="54" t="s">
        <v>110</v>
      </c>
      <c r="C56" s="72">
        <v>1300000</v>
      </c>
      <c r="D56" s="54" t="s">
        <v>199</v>
      </c>
    </row>
    <row r="57" spans="2:4" hidden="1">
      <c r="B57" s="54" t="s">
        <v>111</v>
      </c>
      <c r="C57" s="72">
        <v>750000</v>
      </c>
      <c r="D57" s="54" t="s">
        <v>199</v>
      </c>
    </row>
  </sheetData>
  <sheetProtection password="83AF" sheet="1" objects="1" scenarios="1"/>
  <mergeCells count="24">
    <mergeCell ref="B32:I32"/>
    <mergeCell ref="B16:I16"/>
    <mergeCell ref="B17:I17"/>
    <mergeCell ref="B20:E20"/>
    <mergeCell ref="F20:I20"/>
    <mergeCell ref="B21:E21"/>
    <mergeCell ref="B22:E22"/>
    <mergeCell ref="B23:E23"/>
    <mergeCell ref="B24:E24"/>
    <mergeCell ref="B25:E25"/>
    <mergeCell ref="B28:H28"/>
    <mergeCell ref="B30:I30"/>
    <mergeCell ref="G1:I1"/>
    <mergeCell ref="G2:I2"/>
    <mergeCell ref="B4:J4"/>
    <mergeCell ref="B5:J5"/>
    <mergeCell ref="B10:B11"/>
    <mergeCell ref="C10:C11"/>
    <mergeCell ref="E10:E11"/>
    <mergeCell ref="G10:G11"/>
    <mergeCell ref="I10:I11"/>
    <mergeCell ref="B7:C7"/>
    <mergeCell ref="D7:E7"/>
    <mergeCell ref="F7:I7"/>
  </mergeCells>
  <phoneticPr fontId="3"/>
  <conditionalFormatting sqref="F20:I20">
    <cfRule type="cellIs" dxfId="3" priority="3" operator="equal">
      <formula>"左枠に実績報告する「機器種別」を選択してください。"</formula>
    </cfRule>
  </conditionalFormatting>
  <conditionalFormatting sqref="I22">
    <cfRule type="cellIs" dxfId="2" priority="1" operator="equal">
      <formula>"未入力事項があります"</formula>
    </cfRule>
  </conditionalFormatting>
  <dataValidations count="3">
    <dataValidation type="list" allowBlank="1" showInputMessage="1" showErrorMessage="1" sqref="F22:F25">
      <formula1>$C$37:$C$48</formula1>
    </dataValidation>
    <dataValidation type="list" allowBlank="1" showInputMessage="1" showErrorMessage="1" sqref="B20:E20">
      <formula1>$B$49:$B$57</formula1>
    </dataValidation>
    <dataValidation type="list" allowBlank="1" showInputMessage="1" showErrorMessage="1" sqref="B32:I32">
      <formula1>$E$37:$E$38</formula1>
    </dataValidation>
  </dataValidations>
  <printOptions horizont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135"/>
  <sheetViews>
    <sheetView zoomScaleNormal="100" workbookViewId="0">
      <selection activeCell="BI4" sqref="BI4"/>
    </sheetView>
  </sheetViews>
  <sheetFormatPr defaultColWidth="9" defaultRowHeight="13.2"/>
  <cols>
    <col min="1" max="57" width="1.6640625" style="7" customWidth="1"/>
    <col min="58" max="58" width="10.77734375" style="7" customWidth="1"/>
    <col min="59" max="59" width="10.77734375" style="7" hidden="1" customWidth="1"/>
    <col min="60" max="76" width="10.77734375" style="7" customWidth="1"/>
    <col min="77" max="178" width="1.6640625" style="7" customWidth="1"/>
    <col min="179" max="16384" width="9" style="7"/>
  </cols>
  <sheetData>
    <row r="1" spans="1:59" ht="26.7" customHeight="1">
      <c r="B1" s="5" t="s">
        <v>27</v>
      </c>
      <c r="Y1" s="288" t="s">
        <v>217</v>
      </c>
      <c r="Z1" s="288"/>
      <c r="AA1" s="288"/>
      <c r="AB1" s="288"/>
      <c r="AC1" s="288"/>
      <c r="AD1" s="288"/>
      <c r="AE1" s="288"/>
      <c r="AF1" s="289" t="str">
        <f>IF(基本情報シート!B19="","",基本情報シート!B19)</f>
        <v/>
      </c>
      <c r="AG1" s="289"/>
      <c r="AH1" s="289"/>
      <c r="AI1" s="289"/>
      <c r="AJ1" s="289"/>
      <c r="AK1" s="289"/>
      <c r="AL1" s="289"/>
      <c r="AM1" s="289"/>
      <c r="AN1" s="289"/>
      <c r="AO1" s="289"/>
      <c r="AP1" s="289"/>
      <c r="AQ1" s="289"/>
      <c r="AR1" s="289"/>
      <c r="AS1" s="289"/>
      <c r="AT1" s="289"/>
      <c r="AU1" s="289"/>
      <c r="AV1" s="289"/>
      <c r="AW1" s="289"/>
      <c r="AX1" s="289"/>
      <c r="AY1" s="289"/>
      <c r="AZ1" s="289"/>
    </row>
    <row r="2" spans="1:59" ht="18" customHeight="1">
      <c r="AZ2" s="20"/>
      <c r="BG2" s="6" t="s">
        <v>12</v>
      </c>
    </row>
    <row r="3" spans="1:59" ht="18" customHeight="1">
      <c r="BG3" s="7" t="s">
        <v>13</v>
      </c>
    </row>
    <row r="4" spans="1:59" ht="18" customHeight="1">
      <c r="A4" s="280" t="s">
        <v>205</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G4" s="7" t="s">
        <v>14</v>
      </c>
    </row>
    <row r="5" spans="1:59" ht="18" customHeight="1">
      <c r="BG5" s="7" t="s">
        <v>15</v>
      </c>
    </row>
    <row r="6" spans="1:59" ht="18" customHeight="1">
      <c r="A6" s="8"/>
      <c r="B6" s="8" t="s">
        <v>16</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row>
    <row r="7" spans="1:59" ht="18"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93" t="s">
        <v>11</v>
      </c>
    </row>
    <row r="8" spans="1:59" ht="18" customHeight="1">
      <c r="A8" s="8"/>
      <c r="D8" s="273" t="s">
        <v>17</v>
      </c>
      <c r="E8" s="274"/>
      <c r="F8" s="274"/>
      <c r="G8" s="274"/>
      <c r="H8" s="274"/>
      <c r="I8" s="274"/>
      <c r="J8" s="274"/>
      <c r="K8" s="274"/>
      <c r="L8" s="274"/>
      <c r="M8" s="274"/>
      <c r="N8" s="274"/>
      <c r="O8" s="274"/>
      <c r="P8" s="274"/>
      <c r="Q8" s="274"/>
      <c r="R8" s="275"/>
      <c r="S8" s="273" t="s">
        <v>339</v>
      </c>
      <c r="T8" s="274"/>
      <c r="U8" s="274"/>
      <c r="V8" s="274"/>
      <c r="W8" s="274"/>
      <c r="X8" s="274"/>
      <c r="Y8" s="274"/>
      <c r="Z8" s="274"/>
      <c r="AA8" s="274"/>
      <c r="AB8" s="274"/>
      <c r="AC8" s="274"/>
      <c r="AD8" s="274"/>
      <c r="AE8" s="274"/>
      <c r="AF8" s="274"/>
      <c r="AG8" s="274"/>
      <c r="AH8" s="274"/>
      <c r="AI8" s="275"/>
      <c r="AJ8" s="273" t="s">
        <v>18</v>
      </c>
      <c r="AK8" s="274"/>
      <c r="AL8" s="274"/>
      <c r="AM8" s="274"/>
      <c r="AN8" s="274"/>
      <c r="AO8" s="274"/>
      <c r="AP8" s="274"/>
      <c r="AQ8" s="274"/>
      <c r="AR8" s="274"/>
      <c r="AS8" s="274"/>
      <c r="AT8" s="274"/>
      <c r="AU8" s="274"/>
      <c r="AV8" s="274"/>
      <c r="AW8" s="274"/>
      <c r="AX8" s="274"/>
      <c r="AY8" s="274"/>
      <c r="AZ8" s="275"/>
    </row>
    <row r="9" spans="1:59" ht="18" customHeight="1">
      <c r="A9" s="8"/>
      <c r="B9" s="8"/>
      <c r="C9" s="8"/>
      <c r="D9" s="10"/>
      <c r="E9" s="11"/>
      <c r="F9" s="11"/>
      <c r="G9" s="11"/>
      <c r="H9" s="11"/>
      <c r="I9" s="11"/>
      <c r="J9" s="11"/>
      <c r="K9" s="11"/>
      <c r="L9" s="11"/>
      <c r="M9" s="11"/>
      <c r="N9" s="11"/>
      <c r="O9" s="11"/>
      <c r="P9" s="11"/>
      <c r="Q9" s="11"/>
      <c r="R9" s="12"/>
      <c r="S9" s="10"/>
      <c r="T9" s="11"/>
      <c r="U9" s="11"/>
      <c r="V9" s="11"/>
      <c r="W9" s="11"/>
      <c r="X9" s="11"/>
      <c r="Y9" s="11"/>
      <c r="Z9" s="11"/>
      <c r="AA9" s="11"/>
      <c r="AB9" s="11"/>
      <c r="AC9" s="11"/>
      <c r="AD9" s="11"/>
      <c r="AE9" s="11"/>
      <c r="AF9" s="11"/>
      <c r="AG9" s="11"/>
      <c r="AH9" s="11"/>
      <c r="AI9" s="12"/>
      <c r="AJ9" s="261"/>
      <c r="AK9" s="262"/>
      <c r="AL9" s="262"/>
      <c r="AM9" s="262"/>
      <c r="AN9" s="262"/>
      <c r="AO9" s="262"/>
      <c r="AP9" s="262"/>
      <c r="AQ9" s="262"/>
      <c r="AR9" s="262"/>
      <c r="AS9" s="262"/>
      <c r="AT9" s="262"/>
      <c r="AU9" s="262"/>
      <c r="AV9" s="262"/>
      <c r="AW9" s="262"/>
      <c r="AX9" s="262"/>
      <c r="AY9" s="262"/>
      <c r="AZ9" s="263"/>
    </row>
    <row r="10" spans="1:59" ht="18" customHeight="1">
      <c r="A10" s="8"/>
      <c r="B10" s="8"/>
      <c r="C10" s="8"/>
      <c r="D10" s="279" t="s">
        <v>19</v>
      </c>
      <c r="E10" s="280"/>
      <c r="F10" s="280"/>
      <c r="G10" s="280"/>
      <c r="H10" s="280"/>
      <c r="I10" s="280"/>
      <c r="J10" s="280"/>
      <c r="K10" s="280"/>
      <c r="L10" s="280"/>
      <c r="M10" s="280"/>
      <c r="N10" s="280"/>
      <c r="O10" s="280"/>
      <c r="P10" s="280"/>
      <c r="Q10" s="280"/>
      <c r="R10" s="281"/>
      <c r="S10" s="282">
        <f>'(1)実績額調書等'!H12</f>
        <v>0</v>
      </c>
      <c r="T10" s="283"/>
      <c r="U10" s="283"/>
      <c r="V10" s="283"/>
      <c r="W10" s="283"/>
      <c r="X10" s="283"/>
      <c r="Y10" s="283"/>
      <c r="Z10" s="283"/>
      <c r="AA10" s="283"/>
      <c r="AB10" s="283"/>
      <c r="AC10" s="283"/>
      <c r="AD10" s="283"/>
      <c r="AE10" s="283"/>
      <c r="AF10" s="283"/>
      <c r="AG10" s="283"/>
      <c r="AH10" s="283"/>
      <c r="AI10" s="284"/>
      <c r="AJ10" s="264"/>
      <c r="AK10" s="265"/>
      <c r="AL10" s="265"/>
      <c r="AM10" s="265"/>
      <c r="AN10" s="265"/>
      <c r="AO10" s="265"/>
      <c r="AP10" s="265"/>
      <c r="AQ10" s="265"/>
      <c r="AR10" s="265"/>
      <c r="AS10" s="265"/>
      <c r="AT10" s="265"/>
      <c r="AU10" s="265"/>
      <c r="AV10" s="265"/>
      <c r="AW10" s="265"/>
      <c r="AX10" s="265"/>
      <c r="AY10" s="265"/>
      <c r="AZ10" s="266"/>
    </row>
    <row r="11" spans="1:59" ht="18" customHeight="1">
      <c r="A11" s="8"/>
      <c r="B11" s="8"/>
      <c r="C11" s="8"/>
      <c r="D11" s="13"/>
      <c r="E11" s="8"/>
      <c r="F11" s="8"/>
      <c r="G11" s="8"/>
      <c r="H11" s="8"/>
      <c r="I11" s="8"/>
      <c r="J11" s="8"/>
      <c r="K11" s="8"/>
      <c r="L11" s="8"/>
      <c r="M11" s="8"/>
      <c r="N11" s="8"/>
      <c r="O11" s="8"/>
      <c r="P11" s="8"/>
      <c r="Q11" s="8"/>
      <c r="R11" s="14"/>
      <c r="S11" s="13"/>
      <c r="T11" s="8"/>
      <c r="U11" s="8"/>
      <c r="V11" s="8"/>
      <c r="W11" s="8"/>
      <c r="X11" s="8"/>
      <c r="Y11" s="8"/>
      <c r="Z11" s="8"/>
      <c r="AA11" s="8"/>
      <c r="AB11" s="8"/>
      <c r="AC11" s="8"/>
      <c r="AD11" s="8"/>
      <c r="AE11" s="8"/>
      <c r="AF11" s="8"/>
      <c r="AG11" s="8"/>
      <c r="AH11" s="8"/>
      <c r="AI11" s="14"/>
      <c r="AJ11" s="264"/>
      <c r="AK11" s="265"/>
      <c r="AL11" s="265"/>
      <c r="AM11" s="265"/>
      <c r="AN11" s="265"/>
      <c r="AO11" s="265"/>
      <c r="AP11" s="265"/>
      <c r="AQ11" s="265"/>
      <c r="AR11" s="265"/>
      <c r="AS11" s="265"/>
      <c r="AT11" s="265"/>
      <c r="AU11" s="265"/>
      <c r="AV11" s="265"/>
      <c r="AW11" s="265"/>
      <c r="AX11" s="265"/>
      <c r="AY11" s="265"/>
      <c r="AZ11" s="266"/>
    </row>
    <row r="12" spans="1:59" ht="18" customHeight="1">
      <c r="A12" s="8"/>
      <c r="B12" s="8"/>
      <c r="C12" s="8"/>
      <c r="D12" s="13"/>
      <c r="E12" s="8"/>
      <c r="F12" s="8"/>
      <c r="G12" s="8"/>
      <c r="H12" s="8"/>
      <c r="I12" s="8"/>
      <c r="J12" s="8"/>
      <c r="K12" s="8"/>
      <c r="L12" s="8"/>
      <c r="M12" s="8"/>
      <c r="N12" s="8"/>
      <c r="O12" s="8"/>
      <c r="P12" s="8"/>
      <c r="Q12" s="8"/>
      <c r="R12" s="14"/>
      <c r="S12" s="13"/>
      <c r="T12" s="8"/>
      <c r="U12" s="8"/>
      <c r="V12" s="8"/>
      <c r="W12" s="8"/>
      <c r="X12" s="8"/>
      <c r="Y12" s="8"/>
      <c r="Z12" s="8"/>
      <c r="AA12" s="8"/>
      <c r="AB12" s="8"/>
      <c r="AC12" s="8"/>
      <c r="AD12" s="8"/>
      <c r="AE12" s="8"/>
      <c r="AF12" s="8"/>
      <c r="AG12" s="8"/>
      <c r="AH12" s="8"/>
      <c r="AI12" s="14"/>
      <c r="AJ12" s="264"/>
      <c r="AK12" s="265"/>
      <c r="AL12" s="265"/>
      <c r="AM12" s="265"/>
      <c r="AN12" s="265"/>
      <c r="AO12" s="265"/>
      <c r="AP12" s="265"/>
      <c r="AQ12" s="265"/>
      <c r="AR12" s="265"/>
      <c r="AS12" s="265"/>
      <c r="AT12" s="265"/>
      <c r="AU12" s="265"/>
      <c r="AV12" s="265"/>
      <c r="AW12" s="265"/>
      <c r="AX12" s="265"/>
      <c r="AY12" s="265"/>
      <c r="AZ12" s="266"/>
    </row>
    <row r="13" spans="1:59" ht="18" customHeight="1">
      <c r="A13" s="8"/>
      <c r="B13" s="8"/>
      <c r="C13" s="8"/>
      <c r="D13" s="279" t="s">
        <v>20</v>
      </c>
      <c r="E13" s="280"/>
      <c r="F13" s="280"/>
      <c r="G13" s="280"/>
      <c r="H13" s="280"/>
      <c r="I13" s="280"/>
      <c r="J13" s="280"/>
      <c r="K13" s="280"/>
      <c r="L13" s="280"/>
      <c r="M13" s="280"/>
      <c r="N13" s="280"/>
      <c r="O13" s="280"/>
      <c r="P13" s="280"/>
      <c r="Q13" s="280"/>
      <c r="R13" s="281"/>
      <c r="S13" s="282">
        <f>S18-S10-S16</f>
        <v>0</v>
      </c>
      <c r="T13" s="283"/>
      <c r="U13" s="283"/>
      <c r="V13" s="283"/>
      <c r="W13" s="283"/>
      <c r="X13" s="283"/>
      <c r="Y13" s="283"/>
      <c r="Z13" s="283"/>
      <c r="AA13" s="283"/>
      <c r="AB13" s="283"/>
      <c r="AC13" s="283"/>
      <c r="AD13" s="283"/>
      <c r="AE13" s="283"/>
      <c r="AF13" s="283"/>
      <c r="AG13" s="283"/>
      <c r="AH13" s="283"/>
      <c r="AI13" s="284"/>
      <c r="AJ13" s="264"/>
      <c r="AK13" s="265"/>
      <c r="AL13" s="265"/>
      <c r="AM13" s="265"/>
      <c r="AN13" s="265"/>
      <c r="AO13" s="265"/>
      <c r="AP13" s="265"/>
      <c r="AQ13" s="265"/>
      <c r="AR13" s="265"/>
      <c r="AS13" s="265"/>
      <c r="AT13" s="265"/>
      <c r="AU13" s="265"/>
      <c r="AV13" s="265"/>
      <c r="AW13" s="265"/>
      <c r="AX13" s="265"/>
      <c r="AY13" s="265"/>
      <c r="AZ13" s="266"/>
    </row>
    <row r="14" spans="1:59" ht="18" customHeight="1">
      <c r="A14" s="8"/>
      <c r="B14" s="8"/>
      <c r="C14" s="8"/>
      <c r="D14" s="13"/>
      <c r="E14" s="8"/>
      <c r="F14" s="8"/>
      <c r="G14" s="8"/>
      <c r="H14" s="8"/>
      <c r="I14" s="8"/>
      <c r="J14" s="8"/>
      <c r="K14" s="8"/>
      <c r="L14" s="8"/>
      <c r="M14" s="8"/>
      <c r="N14" s="8"/>
      <c r="O14" s="8"/>
      <c r="P14" s="8"/>
      <c r="Q14" s="8"/>
      <c r="R14" s="14"/>
      <c r="S14" s="28"/>
      <c r="T14" s="20"/>
      <c r="U14" s="20"/>
      <c r="V14" s="20"/>
      <c r="W14" s="20"/>
      <c r="X14" s="20"/>
      <c r="Y14" s="20"/>
      <c r="Z14" s="20"/>
      <c r="AA14" s="20"/>
      <c r="AB14" s="20"/>
      <c r="AC14" s="20"/>
      <c r="AD14" s="20"/>
      <c r="AE14" s="20"/>
      <c r="AF14" s="20"/>
      <c r="AG14" s="20"/>
      <c r="AH14" s="20"/>
      <c r="AI14" s="29"/>
      <c r="AJ14" s="264"/>
      <c r="AK14" s="265"/>
      <c r="AL14" s="265"/>
      <c r="AM14" s="265"/>
      <c r="AN14" s="265"/>
      <c r="AO14" s="265"/>
      <c r="AP14" s="265"/>
      <c r="AQ14" s="265"/>
      <c r="AR14" s="265"/>
      <c r="AS14" s="265"/>
      <c r="AT14" s="265"/>
      <c r="AU14" s="265"/>
      <c r="AV14" s="265"/>
      <c r="AW14" s="265"/>
      <c r="AX14" s="265"/>
      <c r="AY14" s="265"/>
      <c r="AZ14" s="266"/>
    </row>
    <row r="15" spans="1:59" ht="18" customHeight="1">
      <c r="A15" s="8"/>
      <c r="B15" s="8"/>
      <c r="C15" s="8"/>
      <c r="D15" s="13"/>
      <c r="E15" s="8"/>
      <c r="F15" s="8"/>
      <c r="G15" s="8"/>
      <c r="H15" s="8"/>
      <c r="I15" s="8"/>
      <c r="J15" s="8"/>
      <c r="K15" s="8"/>
      <c r="L15" s="8"/>
      <c r="M15" s="8"/>
      <c r="N15" s="8"/>
      <c r="O15" s="8"/>
      <c r="P15" s="8"/>
      <c r="Q15" s="8"/>
      <c r="R15" s="14"/>
      <c r="S15" s="28"/>
      <c r="T15" s="20"/>
      <c r="U15" s="20"/>
      <c r="V15" s="20"/>
      <c r="W15" s="20"/>
      <c r="X15" s="20"/>
      <c r="Y15" s="20"/>
      <c r="Z15" s="20"/>
      <c r="AA15" s="20"/>
      <c r="AB15" s="20"/>
      <c r="AC15" s="20"/>
      <c r="AD15" s="20"/>
      <c r="AE15" s="20"/>
      <c r="AF15" s="20"/>
      <c r="AG15" s="20"/>
      <c r="AH15" s="20"/>
      <c r="AI15" s="29"/>
      <c r="AJ15" s="264"/>
      <c r="AK15" s="265"/>
      <c r="AL15" s="265"/>
      <c r="AM15" s="265"/>
      <c r="AN15" s="265"/>
      <c r="AO15" s="265"/>
      <c r="AP15" s="265"/>
      <c r="AQ15" s="265"/>
      <c r="AR15" s="265"/>
      <c r="AS15" s="265"/>
      <c r="AT15" s="265"/>
      <c r="AU15" s="265"/>
      <c r="AV15" s="265"/>
      <c r="AW15" s="265"/>
      <c r="AX15" s="265"/>
      <c r="AY15" s="265"/>
      <c r="AZ15" s="266"/>
    </row>
    <row r="16" spans="1:59" ht="18" customHeight="1">
      <c r="A16" s="8"/>
      <c r="B16" s="8"/>
      <c r="C16" s="8"/>
      <c r="D16" s="279" t="s">
        <v>41</v>
      </c>
      <c r="E16" s="280"/>
      <c r="F16" s="280"/>
      <c r="G16" s="280"/>
      <c r="H16" s="280"/>
      <c r="I16" s="280"/>
      <c r="J16" s="280"/>
      <c r="K16" s="280"/>
      <c r="L16" s="280"/>
      <c r="M16" s="280"/>
      <c r="N16" s="280"/>
      <c r="O16" s="280"/>
      <c r="P16" s="280"/>
      <c r="Q16" s="280"/>
      <c r="R16" s="281"/>
      <c r="S16" s="282">
        <f>'(1)実績額調書等'!C12</f>
        <v>0</v>
      </c>
      <c r="T16" s="283"/>
      <c r="U16" s="283"/>
      <c r="V16" s="283"/>
      <c r="W16" s="283"/>
      <c r="X16" s="283"/>
      <c r="Y16" s="283"/>
      <c r="Z16" s="283"/>
      <c r="AA16" s="283"/>
      <c r="AB16" s="283"/>
      <c r="AC16" s="283"/>
      <c r="AD16" s="283"/>
      <c r="AE16" s="283"/>
      <c r="AF16" s="283"/>
      <c r="AG16" s="283"/>
      <c r="AH16" s="283"/>
      <c r="AI16" s="284"/>
      <c r="AJ16" s="264"/>
      <c r="AK16" s="265"/>
      <c r="AL16" s="265"/>
      <c r="AM16" s="265"/>
      <c r="AN16" s="265"/>
      <c r="AO16" s="265"/>
      <c r="AP16" s="265"/>
      <c r="AQ16" s="265"/>
      <c r="AR16" s="265"/>
      <c r="AS16" s="265"/>
      <c r="AT16" s="265"/>
      <c r="AU16" s="265"/>
      <c r="AV16" s="265"/>
      <c r="AW16" s="265"/>
      <c r="AX16" s="265"/>
      <c r="AY16" s="265"/>
      <c r="AZ16" s="266"/>
    </row>
    <row r="17" spans="1:52" ht="18" customHeight="1">
      <c r="A17" s="8"/>
      <c r="B17" s="8"/>
      <c r="C17" s="8"/>
      <c r="D17" s="13"/>
      <c r="E17" s="8"/>
      <c r="F17" s="8"/>
      <c r="G17" s="8"/>
      <c r="H17" s="8"/>
      <c r="I17" s="8"/>
      <c r="J17" s="8"/>
      <c r="K17" s="8"/>
      <c r="L17" s="8"/>
      <c r="M17" s="8"/>
      <c r="N17" s="8"/>
      <c r="O17" s="8"/>
      <c r="P17" s="8"/>
      <c r="Q17" s="8"/>
      <c r="R17" s="14"/>
      <c r="S17" s="13"/>
      <c r="T17" s="8"/>
      <c r="U17" s="8"/>
      <c r="V17" s="8"/>
      <c r="W17" s="8"/>
      <c r="X17" s="8"/>
      <c r="Y17" s="8"/>
      <c r="Z17" s="8"/>
      <c r="AA17" s="8"/>
      <c r="AB17" s="8"/>
      <c r="AC17" s="8"/>
      <c r="AD17" s="8"/>
      <c r="AE17" s="8"/>
      <c r="AF17" s="8"/>
      <c r="AG17" s="8"/>
      <c r="AH17" s="8"/>
      <c r="AI17" s="14"/>
      <c r="AJ17" s="267"/>
      <c r="AK17" s="268"/>
      <c r="AL17" s="268"/>
      <c r="AM17" s="268"/>
      <c r="AN17" s="268"/>
      <c r="AO17" s="268"/>
      <c r="AP17" s="268"/>
      <c r="AQ17" s="268"/>
      <c r="AR17" s="268"/>
      <c r="AS17" s="268"/>
      <c r="AT17" s="268"/>
      <c r="AU17" s="268"/>
      <c r="AV17" s="268"/>
      <c r="AW17" s="268"/>
      <c r="AX17" s="268"/>
      <c r="AY17" s="268"/>
      <c r="AZ17" s="269"/>
    </row>
    <row r="18" spans="1:52" ht="18" customHeight="1">
      <c r="A18" s="8"/>
      <c r="D18" s="273" t="s">
        <v>21</v>
      </c>
      <c r="E18" s="274"/>
      <c r="F18" s="274"/>
      <c r="G18" s="274"/>
      <c r="H18" s="274"/>
      <c r="I18" s="274"/>
      <c r="J18" s="274"/>
      <c r="K18" s="274"/>
      <c r="L18" s="274"/>
      <c r="M18" s="274"/>
      <c r="N18" s="274"/>
      <c r="O18" s="274"/>
      <c r="P18" s="274"/>
      <c r="Q18" s="274"/>
      <c r="R18" s="275"/>
      <c r="S18" s="276">
        <f>'(1)実績額調書等'!B12</f>
        <v>0</v>
      </c>
      <c r="T18" s="277"/>
      <c r="U18" s="277"/>
      <c r="V18" s="277"/>
      <c r="W18" s="277"/>
      <c r="X18" s="277"/>
      <c r="Y18" s="277"/>
      <c r="Z18" s="277"/>
      <c r="AA18" s="277"/>
      <c r="AB18" s="277"/>
      <c r="AC18" s="277"/>
      <c r="AD18" s="277"/>
      <c r="AE18" s="277"/>
      <c r="AF18" s="277"/>
      <c r="AG18" s="277"/>
      <c r="AH18" s="277"/>
      <c r="AI18" s="278"/>
      <c r="AJ18" s="15"/>
      <c r="AK18" s="16"/>
      <c r="AL18" s="16"/>
      <c r="AM18" s="16"/>
      <c r="AN18" s="16"/>
      <c r="AO18" s="16"/>
      <c r="AP18" s="16"/>
      <c r="AQ18" s="16"/>
      <c r="AR18" s="16"/>
      <c r="AS18" s="16"/>
      <c r="AT18" s="16"/>
      <c r="AU18" s="16"/>
      <c r="AV18" s="16"/>
      <c r="AW18" s="16"/>
      <c r="AX18" s="16"/>
      <c r="AY18" s="16"/>
      <c r="AZ18" s="17"/>
    </row>
    <row r="19" spans="1:52" ht="18" customHeight="1">
      <c r="A19" s="8"/>
      <c r="D19" s="94"/>
      <c r="E19" s="94"/>
      <c r="F19" s="94"/>
      <c r="G19" s="94"/>
      <c r="H19" s="94"/>
      <c r="I19" s="94"/>
      <c r="J19" s="94"/>
      <c r="K19" s="94"/>
      <c r="L19" s="94"/>
      <c r="M19" s="94"/>
      <c r="N19" s="94"/>
      <c r="O19" s="94"/>
      <c r="P19" s="94"/>
      <c r="Q19" s="94"/>
      <c r="R19" s="94"/>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row>
    <row r="20" spans="1:52" ht="18" customHeight="1">
      <c r="A20" s="8"/>
      <c r="B20" s="8" t="s">
        <v>22</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row>
    <row r="21" spans="1:52" ht="18"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row>
    <row r="22" spans="1:52" ht="18" customHeight="1">
      <c r="A22" s="8"/>
      <c r="D22" s="273" t="s">
        <v>17</v>
      </c>
      <c r="E22" s="274"/>
      <c r="F22" s="274"/>
      <c r="G22" s="274"/>
      <c r="H22" s="274"/>
      <c r="I22" s="274"/>
      <c r="J22" s="274"/>
      <c r="K22" s="274"/>
      <c r="L22" s="274"/>
      <c r="M22" s="274"/>
      <c r="N22" s="274"/>
      <c r="O22" s="274"/>
      <c r="P22" s="274"/>
      <c r="Q22" s="274"/>
      <c r="R22" s="275"/>
      <c r="S22" s="273" t="s">
        <v>339</v>
      </c>
      <c r="T22" s="274"/>
      <c r="U22" s="274"/>
      <c r="V22" s="274"/>
      <c r="W22" s="274"/>
      <c r="X22" s="274"/>
      <c r="Y22" s="274"/>
      <c r="Z22" s="274"/>
      <c r="AA22" s="274"/>
      <c r="AB22" s="274"/>
      <c r="AC22" s="274"/>
      <c r="AD22" s="274"/>
      <c r="AE22" s="274"/>
      <c r="AF22" s="274"/>
      <c r="AG22" s="274"/>
      <c r="AH22" s="274"/>
      <c r="AI22" s="275"/>
      <c r="AJ22" s="273" t="s">
        <v>18</v>
      </c>
      <c r="AK22" s="274"/>
      <c r="AL22" s="274"/>
      <c r="AM22" s="274"/>
      <c r="AN22" s="274"/>
      <c r="AO22" s="274"/>
      <c r="AP22" s="274"/>
      <c r="AQ22" s="274"/>
      <c r="AR22" s="274"/>
      <c r="AS22" s="274"/>
      <c r="AT22" s="274"/>
      <c r="AU22" s="274"/>
      <c r="AV22" s="274"/>
      <c r="AW22" s="274"/>
      <c r="AX22" s="274"/>
      <c r="AY22" s="274"/>
      <c r="AZ22" s="275"/>
    </row>
    <row r="23" spans="1:52" ht="18" customHeight="1">
      <c r="A23" s="8"/>
      <c r="B23" s="8"/>
      <c r="C23" s="8"/>
      <c r="D23" s="10"/>
      <c r="E23" s="11"/>
      <c r="F23" s="11"/>
      <c r="G23" s="11"/>
      <c r="H23" s="11"/>
      <c r="I23" s="11"/>
      <c r="J23" s="11"/>
      <c r="K23" s="11"/>
      <c r="L23" s="11"/>
      <c r="M23" s="11"/>
      <c r="N23" s="11"/>
      <c r="O23" s="11"/>
      <c r="P23" s="11"/>
      <c r="Q23" s="11"/>
      <c r="R23" s="12"/>
      <c r="S23" s="10"/>
      <c r="T23" s="11"/>
      <c r="U23" s="11"/>
      <c r="V23" s="11"/>
      <c r="W23" s="11"/>
      <c r="X23" s="11"/>
      <c r="Y23" s="11"/>
      <c r="Z23" s="11"/>
      <c r="AA23" s="11"/>
      <c r="AB23" s="11"/>
      <c r="AC23" s="11"/>
      <c r="AD23" s="11"/>
      <c r="AE23" s="11"/>
      <c r="AF23" s="11"/>
      <c r="AG23" s="11"/>
      <c r="AH23" s="11"/>
      <c r="AI23" s="12"/>
      <c r="AJ23" s="261"/>
      <c r="AK23" s="262"/>
      <c r="AL23" s="262"/>
      <c r="AM23" s="262"/>
      <c r="AN23" s="262"/>
      <c r="AO23" s="262"/>
      <c r="AP23" s="262"/>
      <c r="AQ23" s="262"/>
      <c r="AR23" s="262"/>
      <c r="AS23" s="262"/>
      <c r="AT23" s="262"/>
      <c r="AU23" s="262"/>
      <c r="AV23" s="262"/>
      <c r="AW23" s="262"/>
      <c r="AX23" s="262"/>
      <c r="AY23" s="262"/>
      <c r="AZ23" s="263"/>
    </row>
    <row r="24" spans="1:52" ht="18" customHeight="1">
      <c r="A24" s="8"/>
      <c r="B24" s="8"/>
      <c r="C24" s="8"/>
      <c r="D24" s="285" t="s">
        <v>81</v>
      </c>
      <c r="E24" s="286"/>
      <c r="F24" s="286"/>
      <c r="G24" s="286"/>
      <c r="H24" s="286"/>
      <c r="I24" s="286"/>
      <c r="J24" s="286"/>
      <c r="K24" s="286"/>
      <c r="L24" s="286"/>
      <c r="M24" s="286"/>
      <c r="N24" s="286"/>
      <c r="O24" s="286"/>
      <c r="P24" s="286"/>
      <c r="Q24" s="286"/>
      <c r="R24" s="287"/>
      <c r="S24" s="282">
        <f>'(1)実績額調書等'!B12</f>
        <v>0</v>
      </c>
      <c r="T24" s="283"/>
      <c r="U24" s="283"/>
      <c r="V24" s="283"/>
      <c r="W24" s="283"/>
      <c r="X24" s="283"/>
      <c r="Y24" s="283"/>
      <c r="Z24" s="283"/>
      <c r="AA24" s="283"/>
      <c r="AB24" s="283"/>
      <c r="AC24" s="283"/>
      <c r="AD24" s="283"/>
      <c r="AE24" s="283"/>
      <c r="AF24" s="283"/>
      <c r="AG24" s="283"/>
      <c r="AH24" s="283"/>
      <c r="AI24" s="284"/>
      <c r="AJ24" s="264"/>
      <c r="AK24" s="265"/>
      <c r="AL24" s="265"/>
      <c r="AM24" s="265"/>
      <c r="AN24" s="265"/>
      <c r="AO24" s="265"/>
      <c r="AP24" s="265"/>
      <c r="AQ24" s="265"/>
      <c r="AR24" s="265"/>
      <c r="AS24" s="265"/>
      <c r="AT24" s="265"/>
      <c r="AU24" s="265"/>
      <c r="AV24" s="265"/>
      <c r="AW24" s="265"/>
      <c r="AX24" s="265"/>
      <c r="AY24" s="265"/>
      <c r="AZ24" s="266"/>
    </row>
    <row r="25" spans="1:52" ht="18" customHeight="1">
      <c r="A25" s="8"/>
      <c r="B25" s="8"/>
      <c r="C25" s="8"/>
      <c r="D25" s="285"/>
      <c r="E25" s="286"/>
      <c r="F25" s="286"/>
      <c r="G25" s="286"/>
      <c r="H25" s="286"/>
      <c r="I25" s="286"/>
      <c r="J25" s="286"/>
      <c r="K25" s="286"/>
      <c r="L25" s="286"/>
      <c r="M25" s="286"/>
      <c r="N25" s="286"/>
      <c r="O25" s="286"/>
      <c r="P25" s="286"/>
      <c r="Q25" s="286"/>
      <c r="R25" s="287"/>
      <c r="S25" s="13"/>
      <c r="T25" s="8"/>
      <c r="U25" s="8"/>
      <c r="V25" s="8"/>
      <c r="W25" s="8"/>
      <c r="X25" s="8"/>
      <c r="Y25" s="8"/>
      <c r="Z25" s="8"/>
      <c r="AA25" s="8"/>
      <c r="AB25" s="8"/>
      <c r="AC25" s="8"/>
      <c r="AD25" s="8"/>
      <c r="AE25" s="8"/>
      <c r="AF25" s="8"/>
      <c r="AG25" s="8"/>
      <c r="AH25" s="8"/>
      <c r="AI25" s="14"/>
      <c r="AJ25" s="264"/>
      <c r="AK25" s="265"/>
      <c r="AL25" s="265"/>
      <c r="AM25" s="265"/>
      <c r="AN25" s="265"/>
      <c r="AO25" s="265"/>
      <c r="AP25" s="265"/>
      <c r="AQ25" s="265"/>
      <c r="AR25" s="265"/>
      <c r="AS25" s="265"/>
      <c r="AT25" s="265"/>
      <c r="AU25" s="265"/>
      <c r="AV25" s="265"/>
      <c r="AW25" s="265"/>
      <c r="AX25" s="265"/>
      <c r="AY25" s="265"/>
      <c r="AZ25" s="266"/>
    </row>
    <row r="26" spans="1:52" ht="18" customHeight="1">
      <c r="A26" s="8"/>
      <c r="B26" s="8"/>
      <c r="C26" s="8"/>
      <c r="D26" s="13"/>
      <c r="E26" s="8"/>
      <c r="F26" s="8"/>
      <c r="G26" s="8"/>
      <c r="H26" s="8"/>
      <c r="I26" s="8"/>
      <c r="J26" s="8"/>
      <c r="K26" s="8"/>
      <c r="L26" s="8"/>
      <c r="M26" s="8"/>
      <c r="N26" s="8"/>
      <c r="O26" s="8"/>
      <c r="P26" s="8"/>
      <c r="Q26" s="8"/>
      <c r="R26" s="14"/>
      <c r="S26" s="13"/>
      <c r="T26" s="8"/>
      <c r="U26" s="8"/>
      <c r="V26" s="8"/>
      <c r="W26" s="8"/>
      <c r="X26" s="8"/>
      <c r="Y26" s="8"/>
      <c r="Z26" s="8"/>
      <c r="AA26" s="8"/>
      <c r="AB26" s="8"/>
      <c r="AC26" s="8"/>
      <c r="AD26" s="8"/>
      <c r="AE26" s="8"/>
      <c r="AF26" s="8"/>
      <c r="AG26" s="8"/>
      <c r="AH26" s="8"/>
      <c r="AI26" s="14"/>
      <c r="AJ26" s="264"/>
      <c r="AK26" s="265"/>
      <c r="AL26" s="265"/>
      <c r="AM26" s="265"/>
      <c r="AN26" s="265"/>
      <c r="AO26" s="265"/>
      <c r="AP26" s="265"/>
      <c r="AQ26" s="265"/>
      <c r="AR26" s="265"/>
      <c r="AS26" s="265"/>
      <c r="AT26" s="265"/>
      <c r="AU26" s="265"/>
      <c r="AV26" s="265"/>
      <c r="AW26" s="265"/>
      <c r="AX26" s="265"/>
      <c r="AY26" s="265"/>
      <c r="AZ26" s="266"/>
    </row>
    <row r="27" spans="1:52" ht="18" customHeight="1">
      <c r="A27" s="8"/>
      <c r="B27" s="8"/>
      <c r="C27" s="8"/>
      <c r="D27" s="293"/>
      <c r="E27" s="294"/>
      <c r="F27" s="294"/>
      <c r="G27" s="294"/>
      <c r="H27" s="294"/>
      <c r="I27" s="294"/>
      <c r="J27" s="294"/>
      <c r="K27" s="294"/>
      <c r="L27" s="294"/>
      <c r="M27" s="294"/>
      <c r="N27" s="294"/>
      <c r="O27" s="294"/>
      <c r="P27" s="294"/>
      <c r="Q27" s="294"/>
      <c r="R27" s="295"/>
      <c r="S27" s="282"/>
      <c r="T27" s="283"/>
      <c r="U27" s="283"/>
      <c r="V27" s="283"/>
      <c r="W27" s="283"/>
      <c r="X27" s="283"/>
      <c r="Y27" s="283"/>
      <c r="Z27" s="283"/>
      <c r="AA27" s="283"/>
      <c r="AB27" s="283"/>
      <c r="AC27" s="283"/>
      <c r="AD27" s="283"/>
      <c r="AE27" s="283"/>
      <c r="AF27" s="283"/>
      <c r="AG27" s="283"/>
      <c r="AH27" s="283"/>
      <c r="AI27" s="284"/>
      <c r="AJ27" s="264"/>
      <c r="AK27" s="265"/>
      <c r="AL27" s="265"/>
      <c r="AM27" s="265"/>
      <c r="AN27" s="265"/>
      <c r="AO27" s="265"/>
      <c r="AP27" s="265"/>
      <c r="AQ27" s="265"/>
      <c r="AR27" s="265"/>
      <c r="AS27" s="265"/>
      <c r="AT27" s="265"/>
      <c r="AU27" s="265"/>
      <c r="AV27" s="265"/>
      <c r="AW27" s="265"/>
      <c r="AX27" s="265"/>
      <c r="AY27" s="265"/>
      <c r="AZ27" s="266"/>
    </row>
    <row r="28" spans="1:52" ht="18" customHeight="1">
      <c r="A28" s="8"/>
      <c r="B28" s="8"/>
      <c r="C28" s="8"/>
      <c r="D28" s="293"/>
      <c r="E28" s="294"/>
      <c r="F28" s="294"/>
      <c r="G28" s="294"/>
      <c r="H28" s="294"/>
      <c r="I28" s="294"/>
      <c r="J28" s="294"/>
      <c r="K28" s="294"/>
      <c r="L28" s="294"/>
      <c r="M28" s="294"/>
      <c r="N28" s="294"/>
      <c r="O28" s="294"/>
      <c r="P28" s="294"/>
      <c r="Q28" s="294"/>
      <c r="R28" s="295"/>
      <c r="S28" s="13"/>
      <c r="T28" s="8"/>
      <c r="U28" s="8"/>
      <c r="V28" s="8"/>
      <c r="W28" s="8"/>
      <c r="X28" s="8"/>
      <c r="Y28" s="8"/>
      <c r="Z28" s="8"/>
      <c r="AA28" s="8"/>
      <c r="AB28" s="8"/>
      <c r="AC28" s="8"/>
      <c r="AD28" s="8"/>
      <c r="AE28" s="8"/>
      <c r="AF28" s="8"/>
      <c r="AG28" s="8"/>
      <c r="AH28" s="8"/>
      <c r="AI28" s="14"/>
      <c r="AJ28" s="264"/>
      <c r="AK28" s="265"/>
      <c r="AL28" s="265"/>
      <c r="AM28" s="265"/>
      <c r="AN28" s="265"/>
      <c r="AO28" s="265"/>
      <c r="AP28" s="265"/>
      <c r="AQ28" s="265"/>
      <c r="AR28" s="265"/>
      <c r="AS28" s="265"/>
      <c r="AT28" s="265"/>
      <c r="AU28" s="265"/>
      <c r="AV28" s="265"/>
      <c r="AW28" s="265"/>
      <c r="AX28" s="265"/>
      <c r="AY28" s="265"/>
      <c r="AZ28" s="266"/>
    </row>
    <row r="29" spans="1:52" ht="18" customHeight="1">
      <c r="A29" s="8"/>
      <c r="B29" s="8"/>
      <c r="C29" s="8"/>
      <c r="D29" s="13"/>
      <c r="E29" s="8"/>
      <c r="F29" s="8"/>
      <c r="G29" s="8"/>
      <c r="H29" s="8"/>
      <c r="I29" s="8"/>
      <c r="J29" s="8"/>
      <c r="K29" s="8"/>
      <c r="L29" s="8"/>
      <c r="M29" s="8"/>
      <c r="N29" s="8"/>
      <c r="O29" s="8"/>
      <c r="P29" s="8"/>
      <c r="Q29" s="8"/>
      <c r="R29" s="14"/>
      <c r="S29" s="13"/>
      <c r="T29" s="8"/>
      <c r="U29" s="8"/>
      <c r="V29" s="8"/>
      <c r="W29" s="8"/>
      <c r="X29" s="8"/>
      <c r="Y29" s="8"/>
      <c r="Z29" s="8"/>
      <c r="AA29" s="8"/>
      <c r="AB29" s="8"/>
      <c r="AC29" s="8"/>
      <c r="AD29" s="8"/>
      <c r="AE29" s="8"/>
      <c r="AF29" s="8"/>
      <c r="AG29" s="8"/>
      <c r="AH29" s="8"/>
      <c r="AI29" s="14"/>
      <c r="AJ29" s="264"/>
      <c r="AK29" s="265"/>
      <c r="AL29" s="265"/>
      <c r="AM29" s="265"/>
      <c r="AN29" s="265"/>
      <c r="AO29" s="265"/>
      <c r="AP29" s="265"/>
      <c r="AQ29" s="265"/>
      <c r="AR29" s="265"/>
      <c r="AS29" s="265"/>
      <c r="AT29" s="265"/>
      <c r="AU29" s="265"/>
      <c r="AV29" s="265"/>
      <c r="AW29" s="265"/>
      <c r="AX29" s="265"/>
      <c r="AY29" s="265"/>
      <c r="AZ29" s="266"/>
    </row>
    <row r="30" spans="1:52" ht="18" customHeight="1">
      <c r="A30" s="8"/>
      <c r="B30" s="8"/>
      <c r="C30" s="8"/>
      <c r="D30" s="293"/>
      <c r="E30" s="294"/>
      <c r="F30" s="294"/>
      <c r="G30" s="294"/>
      <c r="H30" s="294"/>
      <c r="I30" s="294"/>
      <c r="J30" s="294"/>
      <c r="K30" s="294"/>
      <c r="L30" s="294"/>
      <c r="M30" s="294"/>
      <c r="N30" s="294"/>
      <c r="O30" s="294"/>
      <c r="P30" s="294"/>
      <c r="Q30" s="294"/>
      <c r="R30" s="295"/>
      <c r="S30" s="270"/>
      <c r="T30" s="271"/>
      <c r="U30" s="271"/>
      <c r="V30" s="271"/>
      <c r="W30" s="271"/>
      <c r="X30" s="271"/>
      <c r="Y30" s="271"/>
      <c r="Z30" s="271"/>
      <c r="AA30" s="271"/>
      <c r="AB30" s="271"/>
      <c r="AC30" s="271"/>
      <c r="AD30" s="271"/>
      <c r="AE30" s="271"/>
      <c r="AF30" s="271"/>
      <c r="AG30" s="271"/>
      <c r="AH30" s="271"/>
      <c r="AI30" s="272"/>
      <c r="AJ30" s="264"/>
      <c r="AK30" s="265"/>
      <c r="AL30" s="265"/>
      <c r="AM30" s="265"/>
      <c r="AN30" s="265"/>
      <c r="AO30" s="265"/>
      <c r="AP30" s="265"/>
      <c r="AQ30" s="265"/>
      <c r="AR30" s="265"/>
      <c r="AS30" s="265"/>
      <c r="AT30" s="265"/>
      <c r="AU30" s="265"/>
      <c r="AV30" s="265"/>
      <c r="AW30" s="265"/>
      <c r="AX30" s="265"/>
      <c r="AY30" s="265"/>
      <c r="AZ30" s="266"/>
    </row>
    <row r="31" spans="1:52" ht="18" customHeight="1">
      <c r="A31" s="8"/>
      <c r="B31" s="8"/>
      <c r="C31" s="8"/>
      <c r="D31" s="18"/>
      <c r="E31" s="19"/>
      <c r="F31" s="8"/>
      <c r="G31" s="8"/>
      <c r="H31" s="8"/>
      <c r="I31" s="8"/>
      <c r="J31" s="8"/>
      <c r="K31" s="8"/>
      <c r="L31" s="8"/>
      <c r="M31" s="8"/>
      <c r="N31" s="8"/>
      <c r="O31" s="8"/>
      <c r="P31" s="8"/>
      <c r="Q31" s="8"/>
      <c r="R31" s="14"/>
      <c r="S31" s="13"/>
      <c r="T31" s="8"/>
      <c r="U31" s="8"/>
      <c r="V31" s="8"/>
      <c r="W31" s="8"/>
      <c r="X31" s="8"/>
      <c r="Y31" s="8"/>
      <c r="Z31" s="8"/>
      <c r="AA31" s="8"/>
      <c r="AB31" s="8"/>
      <c r="AC31" s="8"/>
      <c r="AD31" s="8"/>
      <c r="AE31" s="8"/>
      <c r="AF31" s="8"/>
      <c r="AG31" s="8"/>
      <c r="AH31" s="8"/>
      <c r="AI31" s="14"/>
      <c r="AJ31" s="267"/>
      <c r="AK31" s="268"/>
      <c r="AL31" s="268"/>
      <c r="AM31" s="268"/>
      <c r="AN31" s="268"/>
      <c r="AO31" s="268"/>
      <c r="AP31" s="268"/>
      <c r="AQ31" s="268"/>
      <c r="AR31" s="268"/>
      <c r="AS31" s="268"/>
      <c r="AT31" s="268"/>
      <c r="AU31" s="268"/>
      <c r="AV31" s="268"/>
      <c r="AW31" s="268"/>
      <c r="AX31" s="268"/>
      <c r="AY31" s="268"/>
      <c r="AZ31" s="269"/>
    </row>
    <row r="32" spans="1:52" ht="18" customHeight="1">
      <c r="A32" s="8"/>
      <c r="D32" s="273" t="s">
        <v>21</v>
      </c>
      <c r="E32" s="274"/>
      <c r="F32" s="274"/>
      <c r="G32" s="274"/>
      <c r="H32" s="274"/>
      <c r="I32" s="274"/>
      <c r="J32" s="274"/>
      <c r="K32" s="274"/>
      <c r="L32" s="274"/>
      <c r="M32" s="274"/>
      <c r="N32" s="274"/>
      <c r="O32" s="274"/>
      <c r="P32" s="274"/>
      <c r="Q32" s="274"/>
      <c r="R32" s="275"/>
      <c r="S32" s="276">
        <f>SUM(S24,S27,S30)</f>
        <v>0</v>
      </c>
      <c r="T32" s="277"/>
      <c r="U32" s="277"/>
      <c r="V32" s="277"/>
      <c r="W32" s="277"/>
      <c r="X32" s="277"/>
      <c r="Y32" s="277"/>
      <c r="Z32" s="277"/>
      <c r="AA32" s="277"/>
      <c r="AB32" s="277"/>
      <c r="AC32" s="277"/>
      <c r="AD32" s="277"/>
      <c r="AE32" s="277"/>
      <c r="AF32" s="277"/>
      <c r="AG32" s="277"/>
      <c r="AH32" s="277"/>
      <c r="AI32" s="278"/>
      <c r="AJ32" s="15"/>
      <c r="AK32" s="16"/>
      <c r="AL32" s="16"/>
      <c r="AM32" s="16"/>
      <c r="AN32" s="16"/>
      <c r="AO32" s="16"/>
      <c r="AP32" s="16"/>
      <c r="AQ32" s="16"/>
      <c r="AR32" s="16"/>
      <c r="AS32" s="16"/>
      <c r="AT32" s="16"/>
      <c r="AU32" s="16"/>
      <c r="AV32" s="16"/>
      <c r="AW32" s="16"/>
      <c r="AX32" s="16"/>
      <c r="AY32" s="16"/>
      <c r="AZ32" s="17"/>
    </row>
    <row r="33" spans="1:52" ht="18"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row>
    <row r="34" spans="1:52" ht="1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row>
    <row r="35" spans="1:52" ht="18" customHeight="1">
      <c r="A35" s="8"/>
      <c r="B35" s="8" t="s">
        <v>23</v>
      </c>
      <c r="C35" s="8" t="s">
        <v>24</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row>
    <row r="36" spans="1:52" ht="18"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row>
    <row r="37" spans="1:52" ht="18" customHeight="1">
      <c r="A37" s="8"/>
      <c r="B37" s="8"/>
      <c r="C37" s="296" t="s">
        <v>119</v>
      </c>
      <c r="D37" s="296"/>
      <c r="E37" s="296"/>
      <c r="F37" s="296"/>
      <c r="G37" s="296"/>
      <c r="H37" s="296"/>
      <c r="I37" s="296"/>
      <c r="J37" s="296"/>
      <c r="K37" s="296"/>
      <c r="L37" s="296"/>
      <c r="M37" s="296"/>
      <c r="N37" s="296"/>
      <c r="O37" s="296"/>
      <c r="P37" s="296"/>
      <c r="Q37" s="296"/>
      <c r="R37" s="296"/>
      <c r="S37" s="296"/>
      <c r="T37" s="296"/>
      <c r="U37" s="296"/>
      <c r="V37" s="296"/>
      <c r="W37" s="296"/>
      <c r="X37" s="296"/>
      <c r="Y37" s="20"/>
      <c r="Z37" s="20"/>
      <c r="AA37" s="20"/>
      <c r="AB37" s="20"/>
      <c r="AC37" s="20"/>
      <c r="AD37" s="20"/>
      <c r="AE37" s="20"/>
      <c r="AF37" s="20"/>
      <c r="AG37" s="20"/>
      <c r="AH37" s="20"/>
      <c r="AI37" s="20"/>
      <c r="AJ37" s="8"/>
      <c r="AK37" s="8"/>
      <c r="AL37" s="8"/>
      <c r="AM37" s="8"/>
      <c r="AN37" s="8"/>
      <c r="AO37" s="8"/>
      <c r="AP37" s="8"/>
      <c r="AQ37" s="8"/>
      <c r="AR37" s="8"/>
      <c r="AS37" s="8"/>
      <c r="AT37" s="8"/>
      <c r="AU37" s="8"/>
      <c r="AV37" s="8"/>
      <c r="AW37" s="8"/>
      <c r="AX37" s="8"/>
      <c r="AY37" s="8"/>
      <c r="AZ37" s="8"/>
    </row>
    <row r="38" spans="1:52" ht="18" customHeight="1">
      <c r="A38" s="8"/>
      <c r="B38" s="8"/>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8"/>
      <c r="AK38" s="8"/>
      <c r="AL38" s="8"/>
      <c r="AM38" s="8"/>
      <c r="AN38" s="8"/>
      <c r="AO38" s="8"/>
      <c r="AP38" s="8"/>
      <c r="AQ38" s="8"/>
      <c r="AR38" s="8"/>
      <c r="AS38" s="8"/>
      <c r="AT38" s="8"/>
      <c r="AU38" s="8"/>
      <c r="AV38" s="8"/>
      <c r="AW38" s="8"/>
      <c r="AX38" s="8"/>
      <c r="AY38" s="8"/>
      <c r="AZ38" s="8"/>
    </row>
    <row r="39" spans="1:52" ht="18" customHeight="1">
      <c r="A39" s="8"/>
      <c r="B39" s="8"/>
      <c r="C39" s="290" t="s">
        <v>2</v>
      </c>
      <c r="D39" s="290"/>
      <c r="E39" s="290"/>
      <c r="F39" s="290"/>
      <c r="G39" s="290"/>
      <c r="H39" s="290"/>
      <c r="I39" s="290"/>
      <c r="J39" s="290"/>
      <c r="K39" s="290"/>
      <c r="L39" s="291" t="str">
        <f>IF(基本情報シート!B8="","",基本情報シート!B8)</f>
        <v/>
      </c>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row>
    <row r="40" spans="1:52" ht="18" customHeight="1">
      <c r="A40" s="8"/>
      <c r="B40" s="8"/>
      <c r="C40" s="20"/>
      <c r="D40" s="20"/>
      <c r="E40" s="21"/>
      <c r="F40" s="20"/>
      <c r="G40" s="20"/>
      <c r="H40" s="20"/>
      <c r="I40" s="20"/>
      <c r="J40" s="20"/>
      <c r="K40" s="20"/>
      <c r="L40" s="20"/>
      <c r="M40" s="20"/>
      <c r="N40" s="20"/>
      <c r="O40" s="20"/>
      <c r="P40" s="20"/>
      <c r="Q40" s="20"/>
      <c r="R40" s="20"/>
      <c r="S40" s="20"/>
      <c r="T40" s="20"/>
      <c r="U40" s="20"/>
      <c r="V40" s="20"/>
      <c r="W40" s="20"/>
      <c r="X40" s="20"/>
      <c r="Y40" s="20"/>
      <c r="Z40" s="20"/>
      <c r="AA40" s="20"/>
      <c r="AB40" s="20"/>
      <c r="AC40" s="20"/>
      <c r="AD40" s="22"/>
      <c r="AE40" s="22"/>
      <c r="AF40" s="22"/>
      <c r="AG40" s="22"/>
      <c r="AH40" s="22"/>
      <c r="AI40" s="22"/>
      <c r="AJ40" s="22"/>
      <c r="AK40" s="22"/>
      <c r="AL40" s="22"/>
      <c r="AM40" s="22"/>
      <c r="AN40" s="21"/>
      <c r="AO40" s="22"/>
      <c r="AP40" s="23"/>
      <c r="AQ40" s="23"/>
      <c r="AR40" s="23"/>
      <c r="AS40" s="93"/>
      <c r="AU40" s="24"/>
      <c r="AW40" s="24"/>
      <c r="AX40" s="24"/>
    </row>
    <row r="41" spans="1:52" ht="18" customHeight="1">
      <c r="A41" s="8"/>
      <c r="B41" s="8"/>
      <c r="C41" s="292" t="s">
        <v>42</v>
      </c>
      <c r="D41" s="292"/>
      <c r="E41" s="292"/>
      <c r="F41" s="292"/>
      <c r="G41" s="292"/>
      <c r="H41" s="292"/>
      <c r="I41" s="292"/>
      <c r="J41" s="292"/>
      <c r="K41" s="292"/>
      <c r="L41" s="291" t="str">
        <f>IF(基本情報シート!B11="","",基本情報シート!B9&amp;"　"&amp;基本情報シート!B10)</f>
        <v/>
      </c>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0"/>
      <c r="AR41" s="8"/>
      <c r="AS41" s="8"/>
      <c r="AT41" s="8"/>
      <c r="AU41" s="8"/>
      <c r="AV41" s="8"/>
      <c r="AW41" s="8"/>
      <c r="AX41" s="8"/>
      <c r="AY41" s="8"/>
      <c r="AZ41" s="8"/>
    </row>
    <row r="42" spans="1:52" ht="18" customHeight="1">
      <c r="A42" s="8"/>
      <c r="B42" s="8"/>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8"/>
      <c r="AK42" s="8"/>
      <c r="AL42" s="8"/>
      <c r="AM42" s="8"/>
      <c r="AN42" s="8"/>
      <c r="AO42" s="8"/>
      <c r="AP42" s="8"/>
      <c r="AQ42" s="8"/>
      <c r="AR42" s="8"/>
      <c r="AS42" s="8"/>
      <c r="AT42" s="8"/>
      <c r="AU42" s="8"/>
      <c r="AV42" s="8"/>
      <c r="AW42" s="8"/>
      <c r="AX42" s="8"/>
      <c r="AY42" s="8"/>
      <c r="AZ42" s="8"/>
    </row>
    <row r="43" spans="1:5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N43" s="8"/>
      <c r="AO43" s="8"/>
      <c r="AP43" s="8"/>
      <c r="AQ43" s="8"/>
      <c r="AR43" s="8"/>
      <c r="AS43" s="8"/>
      <c r="AT43" s="8"/>
      <c r="AU43" s="8"/>
      <c r="AV43" s="8"/>
      <c r="AW43" s="8"/>
      <c r="AX43" s="8"/>
      <c r="AY43" s="8"/>
      <c r="AZ43" s="8"/>
    </row>
    <row r="44" spans="1:5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row>
    <row r="45" spans="1:5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row>
    <row r="46" spans="1:5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row>
    <row r="47" spans="1:5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row>
    <row r="48" spans="1:5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row>
    <row r="49" spans="1:5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row>
    <row r="50" spans="1:5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row>
    <row r="51" spans="1:5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row>
    <row r="52" spans="1: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row>
    <row r="53" spans="1:5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row>
    <row r="54" spans="1:5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row>
    <row r="55" spans="1:5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row>
    <row r="56" spans="1:5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row>
    <row r="57" spans="1:5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row>
    <row r="58" spans="1:5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row>
    <row r="59" spans="1:5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row>
    <row r="60" spans="1:5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row>
    <row r="61" spans="1:5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row>
    <row r="62" spans="1:5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row>
    <row r="63" spans="1:5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row>
    <row r="64" spans="1:5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row>
    <row r="65" spans="1:5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row>
    <row r="66" spans="1:5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row>
    <row r="67" spans="1:5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row>
    <row r="68" spans="1:5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row>
    <row r="69" spans="1:5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row>
    <row r="70" spans="1:5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row>
    <row r="71" spans="1:5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row>
    <row r="72" spans="1:5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row>
    <row r="73" spans="1:5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row>
    <row r="74" spans="1:5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row>
    <row r="75" spans="1:5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row>
    <row r="76" spans="1:5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row>
    <row r="77" spans="1:5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row>
    <row r="78" spans="1:5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row>
    <row r="79" spans="1:5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row>
    <row r="80" spans="1:5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row>
    <row r="81" spans="1:5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row>
    <row r="82" spans="1:5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row>
    <row r="83" spans="1:5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row>
    <row r="84" spans="1:5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row>
    <row r="85" spans="1:5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row>
    <row r="86" spans="1:5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row>
    <row r="87" spans="1:5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row>
    <row r="88" spans="1:5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row>
    <row r="89" spans="1:5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row>
    <row r="90" spans="1:5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row>
    <row r="91" spans="1:5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row>
    <row r="92" spans="1:5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row>
    <row r="93" spans="1:5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row>
    <row r="94" spans="1:5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row>
    <row r="95" spans="1:5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row>
    <row r="96" spans="1:5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row>
    <row r="97" spans="1:5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row>
    <row r="98" spans="1:5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row>
    <row r="99" spans="1:5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row>
    <row r="100" spans="1:5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row>
    <row r="101" spans="1:5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row>
    <row r="102" spans="1:5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row>
    <row r="103" spans="1:5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row>
    <row r="104" spans="1:5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row>
    <row r="105" spans="1:5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row>
    <row r="106" spans="1:5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row>
    <row r="107" spans="1:5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row>
    <row r="108" spans="1:5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row>
    <row r="109" spans="1:5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row>
    <row r="110" spans="1:5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row>
    <row r="111" spans="1:5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row>
    <row r="112" spans="1:5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row>
    <row r="113" spans="1:5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row>
    <row r="114" spans="1:5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row>
    <row r="115" spans="1:5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row>
    <row r="116" spans="1:5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row>
    <row r="117" spans="1:5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row>
    <row r="118" spans="1:5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row>
    <row r="119" spans="1:5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row>
    <row r="120" spans="1:5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row>
    <row r="121" spans="1:5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row>
    <row r="122" spans="1:5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row>
    <row r="123" spans="1:5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row>
    <row r="124" spans="1:5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row>
    <row r="125" spans="1:5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row>
    <row r="126" spans="1:5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row>
    <row r="127" spans="1:5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row>
    <row r="128" spans="1:5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row>
    <row r="129" spans="1:5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row>
    <row r="130" spans="1:5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row>
    <row r="131" spans="1:5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row>
    <row r="132" spans="1:5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row>
    <row r="133" spans="1:5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row>
    <row r="134" spans="1:5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row>
    <row r="135" spans="1:5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row>
  </sheetData>
  <sheetProtection password="83AF" sheet="1" objects="1" scenarios="1"/>
  <mergeCells count="32">
    <mergeCell ref="Y1:AE1"/>
    <mergeCell ref="AF1:AZ1"/>
    <mergeCell ref="A4:AZ4"/>
    <mergeCell ref="D8:R8"/>
    <mergeCell ref="S8:AI8"/>
    <mergeCell ref="AJ8:AZ8"/>
    <mergeCell ref="AJ9:AZ17"/>
    <mergeCell ref="D10:R10"/>
    <mergeCell ref="S10:AI10"/>
    <mergeCell ref="D13:R13"/>
    <mergeCell ref="S13:AI13"/>
    <mergeCell ref="D16:R16"/>
    <mergeCell ref="S16:AI16"/>
    <mergeCell ref="D18:R18"/>
    <mergeCell ref="S18:AI18"/>
    <mergeCell ref="D22:R22"/>
    <mergeCell ref="S22:AI22"/>
    <mergeCell ref="AJ22:AZ22"/>
    <mergeCell ref="C41:K41"/>
    <mergeCell ref="L41:AP41"/>
    <mergeCell ref="D30:R30"/>
    <mergeCell ref="S30:AI30"/>
    <mergeCell ref="D32:R32"/>
    <mergeCell ref="S32:AI32"/>
    <mergeCell ref="C37:X37"/>
    <mergeCell ref="C39:K39"/>
    <mergeCell ref="L39:AZ39"/>
    <mergeCell ref="AJ23:AZ31"/>
    <mergeCell ref="D24:R25"/>
    <mergeCell ref="S24:AI24"/>
    <mergeCell ref="D27:R28"/>
    <mergeCell ref="S27:AI27"/>
  </mergeCells>
  <phoneticPr fontId="3"/>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39"/>
  <sheetViews>
    <sheetView view="pageBreakPreview" topLeftCell="A20" zoomScale="85" zoomScaleNormal="100" zoomScaleSheetLayoutView="85" workbookViewId="0">
      <selection activeCell="BF36" sqref="BF36"/>
    </sheetView>
  </sheetViews>
  <sheetFormatPr defaultColWidth="2.33203125" defaultRowHeight="18" customHeight="1"/>
  <cols>
    <col min="1" max="29" width="2.33203125" style="1"/>
    <col min="30" max="30" width="3.44140625" style="1" customWidth="1"/>
    <col min="31" max="32" width="2.33203125" style="1"/>
    <col min="33" max="33" width="3.44140625" style="1" customWidth="1"/>
    <col min="34" max="35" width="2.33203125" style="1"/>
    <col min="36" max="36" width="3.77734375" style="1" customWidth="1"/>
    <col min="37" max="16384" width="2.33203125" style="1"/>
  </cols>
  <sheetData>
    <row r="1" spans="2:36" ht="18" customHeight="1">
      <c r="B1" s="1" t="s">
        <v>137</v>
      </c>
    </row>
    <row r="2" spans="2:36" ht="18" customHeight="1">
      <c r="Y2" s="194" t="s">
        <v>119</v>
      </c>
      <c r="Z2" s="194"/>
      <c r="AA2" s="194"/>
      <c r="AB2" s="194"/>
      <c r="AC2" s="194"/>
      <c r="AD2" s="194"/>
      <c r="AE2" s="194"/>
      <c r="AF2" s="194"/>
      <c r="AG2" s="194"/>
      <c r="AH2" s="194"/>
      <c r="AI2" s="194"/>
      <c r="AJ2" s="194"/>
    </row>
    <row r="4" spans="2:36" ht="13.2" customHeight="1"/>
    <row r="5" spans="2:36" ht="18" customHeight="1">
      <c r="C5" s="1" t="s">
        <v>0</v>
      </c>
    </row>
    <row r="6" spans="2:36" ht="18" customHeight="1">
      <c r="N6" s="1" t="s">
        <v>162</v>
      </c>
    </row>
    <row r="7" spans="2:36" ht="18" customHeight="1">
      <c r="N7" s="1" t="s">
        <v>1</v>
      </c>
    </row>
    <row r="8" spans="2:36" ht="46.2" customHeight="1">
      <c r="N8" s="204" t="str">
        <f>IF(基本情報シート!B11="","",基本情報シート!B11)</f>
        <v/>
      </c>
      <c r="O8" s="204"/>
      <c r="P8" s="204"/>
      <c r="Q8" s="204"/>
      <c r="R8" s="204"/>
      <c r="S8" s="204"/>
      <c r="T8" s="204"/>
      <c r="U8" s="204"/>
      <c r="V8" s="204"/>
      <c r="W8" s="204"/>
      <c r="X8" s="204"/>
      <c r="Y8" s="204"/>
      <c r="Z8" s="204"/>
      <c r="AA8" s="204"/>
      <c r="AB8" s="204"/>
      <c r="AC8" s="204"/>
      <c r="AD8" s="204"/>
      <c r="AE8" s="204"/>
      <c r="AF8" s="204"/>
      <c r="AG8" s="204"/>
      <c r="AH8" s="204"/>
      <c r="AI8" s="204"/>
    </row>
    <row r="9" spans="2:36" ht="21" customHeight="1">
      <c r="N9" s="30" t="s">
        <v>2</v>
      </c>
      <c r="O9" s="30"/>
      <c r="P9" s="30"/>
      <c r="Q9" s="30"/>
      <c r="R9" s="195" t="str">
        <f>IF(基本情報シート!B8="","",基本情報シート!B8)</f>
        <v/>
      </c>
      <c r="S9" s="195"/>
      <c r="T9" s="195"/>
      <c r="U9" s="195"/>
      <c r="V9" s="195"/>
      <c r="W9" s="195"/>
      <c r="X9" s="195"/>
      <c r="Y9" s="195"/>
      <c r="Z9" s="195"/>
      <c r="AA9" s="195"/>
      <c r="AB9" s="195"/>
      <c r="AC9" s="195"/>
      <c r="AD9" s="195"/>
      <c r="AE9" s="195"/>
      <c r="AF9" s="195"/>
      <c r="AG9" s="195"/>
      <c r="AH9" s="195"/>
      <c r="AI9" s="195"/>
    </row>
    <row r="10" spans="2:36" ht="26.25" customHeight="1">
      <c r="N10" s="206" t="s">
        <v>42</v>
      </c>
      <c r="O10" s="206"/>
      <c r="P10" s="206"/>
      <c r="Q10" s="206"/>
      <c r="R10" s="206"/>
      <c r="S10" s="206"/>
      <c r="T10" s="206"/>
      <c r="U10" s="195" t="str">
        <f>IF(基本情報シート!B11="","",基本情報シート!B9&amp;"　"&amp;基本情報シート!B10)</f>
        <v/>
      </c>
      <c r="V10" s="195"/>
      <c r="W10" s="195"/>
      <c r="X10" s="195"/>
      <c r="Y10" s="195"/>
      <c r="Z10" s="195"/>
      <c r="AA10" s="195"/>
      <c r="AB10" s="195"/>
      <c r="AC10" s="195"/>
      <c r="AD10" s="195"/>
      <c r="AE10" s="195"/>
      <c r="AF10" s="195"/>
      <c r="AG10" s="195"/>
      <c r="AH10" s="195"/>
      <c r="AI10" s="195"/>
      <c r="AJ10" s="30"/>
    </row>
    <row r="12" spans="2:36" ht="12" customHeight="1"/>
    <row r="13" spans="2:36" ht="18" customHeight="1">
      <c r="I13" s="1" t="s">
        <v>56</v>
      </c>
    </row>
    <row r="14" spans="2:36" ht="18" customHeight="1">
      <c r="I14" s="1" t="s">
        <v>163</v>
      </c>
    </row>
    <row r="16" spans="2:36" ht="8.25" customHeight="1"/>
    <row r="17" spans="1:36" ht="36" customHeight="1">
      <c r="B17" s="207" t="s">
        <v>165</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row>
    <row r="18" spans="1:36" ht="18" customHeight="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row>
    <row r="19" spans="1:36" ht="18" customHeight="1">
      <c r="A19" s="200" t="s">
        <v>10</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row>
    <row r="20" spans="1:36" ht="18" customHeight="1">
      <c r="A20" s="85"/>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row>
    <row r="21" spans="1:36" ht="18" customHeight="1">
      <c r="D21" s="1" t="s">
        <v>38</v>
      </c>
      <c r="E21" s="1" t="s">
        <v>166</v>
      </c>
      <c r="L21" s="297" t="str">
        <f>IF(基本情報シート!B19="","",基本情報シート!B19)</f>
        <v/>
      </c>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row>
    <row r="22" spans="1:36" ht="18" customHeight="1">
      <c r="L22" s="27"/>
      <c r="M22" s="27"/>
      <c r="N22" s="27"/>
      <c r="O22" s="27"/>
      <c r="P22" s="27"/>
      <c r="Q22" s="27"/>
      <c r="R22" s="27"/>
      <c r="S22" s="27"/>
      <c r="T22" s="27"/>
      <c r="U22" s="27"/>
      <c r="V22" s="27"/>
      <c r="W22" s="27"/>
      <c r="X22" s="27"/>
      <c r="Y22" s="27"/>
      <c r="Z22" s="27"/>
      <c r="AA22" s="27"/>
      <c r="AB22" s="27"/>
      <c r="AC22" s="27"/>
      <c r="AD22" s="27"/>
      <c r="AE22" s="27"/>
      <c r="AF22" s="27"/>
      <c r="AG22" s="27"/>
      <c r="AH22" s="27"/>
      <c r="AI22" s="27"/>
    </row>
    <row r="23" spans="1:36" ht="18" customHeight="1">
      <c r="D23" s="1" t="s">
        <v>39</v>
      </c>
      <c r="E23" s="1" t="s">
        <v>164</v>
      </c>
      <c r="L23" s="1" t="s">
        <v>40</v>
      </c>
      <c r="M23" s="202">
        <f>'【印】第３号様式(実績報告)'!M25:W25</f>
        <v>0</v>
      </c>
      <c r="N23" s="203"/>
      <c r="O23" s="203"/>
      <c r="P23" s="203"/>
      <c r="Q23" s="203"/>
      <c r="R23" s="203"/>
      <c r="S23" s="203"/>
      <c r="T23" s="203"/>
      <c r="U23" s="203"/>
      <c r="V23" s="203"/>
      <c r="W23" s="203"/>
      <c r="X23" s="25"/>
    </row>
    <row r="24" spans="1:36" ht="14.25" customHeight="1"/>
    <row r="25" spans="1:36" ht="18" customHeight="1">
      <c r="E25" s="1" t="s">
        <v>4</v>
      </c>
    </row>
    <row r="27" spans="1:36" ht="18" customHeight="1">
      <c r="E27" s="95" t="s">
        <v>349</v>
      </c>
    </row>
    <row r="30" spans="1:36" ht="22.2" customHeight="1">
      <c r="C30" s="215" t="s">
        <v>329</v>
      </c>
      <c r="D30" s="215"/>
      <c r="E30" s="215"/>
      <c r="F30" s="215"/>
      <c r="G30" s="215"/>
      <c r="H30" s="222" t="s">
        <v>332</v>
      </c>
      <c r="I30" s="222"/>
      <c r="J30" s="222"/>
      <c r="K30" s="222"/>
      <c r="L30" s="222"/>
      <c r="M30" s="222"/>
      <c r="N30" s="222"/>
      <c r="O30" s="208" t="str">
        <f>IF(基本情報シート!B15="","",基本情報シート!B15)</f>
        <v/>
      </c>
      <c r="P30" s="208"/>
      <c r="Q30" s="208"/>
      <c r="R30" s="208"/>
      <c r="S30" s="208"/>
      <c r="T30" s="208"/>
      <c r="U30" s="208"/>
      <c r="V30" s="208"/>
      <c r="W30" s="208"/>
      <c r="X30" s="208"/>
      <c r="Y30" s="208"/>
      <c r="Z30" s="208"/>
      <c r="AA30" s="208"/>
      <c r="AB30" s="208"/>
      <c r="AC30" s="208"/>
      <c r="AD30" s="208"/>
      <c r="AE30" s="208"/>
      <c r="AF30" s="208"/>
      <c r="AG30" s="208"/>
      <c r="AH30" s="208"/>
      <c r="AI30" s="208"/>
    </row>
    <row r="31" spans="1:36" ht="22.2" customHeight="1">
      <c r="C31" s="215"/>
      <c r="D31" s="215"/>
      <c r="E31" s="215"/>
      <c r="F31" s="215"/>
      <c r="G31" s="215"/>
      <c r="H31" s="223" t="s">
        <v>331</v>
      </c>
      <c r="I31" s="223"/>
      <c r="J31" s="223"/>
      <c r="K31" s="223"/>
      <c r="L31" s="223"/>
      <c r="M31" s="223"/>
      <c r="N31" s="223"/>
      <c r="O31" s="209" t="str">
        <f>IF(基本情報シート!B16="","",基本情報シート!B16)</f>
        <v/>
      </c>
      <c r="P31" s="209"/>
      <c r="Q31" s="209"/>
      <c r="R31" s="209"/>
      <c r="S31" s="209"/>
      <c r="T31" s="209"/>
      <c r="U31" s="209"/>
      <c r="V31" s="209"/>
      <c r="W31" s="209"/>
      <c r="X31" s="209"/>
      <c r="Y31" s="209"/>
      <c r="Z31" s="209"/>
      <c r="AA31" s="209"/>
      <c r="AB31" s="209"/>
      <c r="AC31" s="209"/>
      <c r="AD31" s="209"/>
      <c r="AE31" s="209"/>
      <c r="AF31" s="209"/>
      <c r="AG31" s="209"/>
      <c r="AH31" s="209"/>
      <c r="AI31" s="209"/>
    </row>
    <row r="32" spans="1:36" ht="22.2" customHeight="1">
      <c r="C32" s="215"/>
      <c r="D32" s="215"/>
      <c r="E32" s="215"/>
      <c r="F32" s="215"/>
      <c r="G32" s="215"/>
      <c r="H32" s="223" t="s">
        <v>117</v>
      </c>
      <c r="I32" s="223"/>
      <c r="J32" s="223"/>
      <c r="K32" s="223"/>
      <c r="L32" s="223"/>
      <c r="M32" s="223"/>
      <c r="N32" s="223"/>
      <c r="O32" s="209" t="str">
        <f>IF(基本情報シート!B17="","",基本情報シート!B17)</f>
        <v/>
      </c>
      <c r="P32" s="209"/>
      <c r="Q32" s="209"/>
      <c r="R32" s="209"/>
      <c r="S32" s="209"/>
      <c r="T32" s="209"/>
      <c r="U32" s="209"/>
      <c r="V32" s="209"/>
      <c r="W32" s="209"/>
      <c r="X32" s="209"/>
      <c r="Y32" s="209"/>
      <c r="Z32" s="209"/>
      <c r="AA32" s="209"/>
      <c r="AB32" s="209"/>
      <c r="AC32" s="209"/>
      <c r="AD32" s="209"/>
      <c r="AE32" s="209"/>
      <c r="AF32" s="209"/>
      <c r="AG32" s="209"/>
      <c r="AH32" s="209"/>
      <c r="AI32" s="209"/>
    </row>
    <row r="33" spans="2:36" ht="22.2" customHeight="1">
      <c r="C33" s="215"/>
      <c r="D33" s="215"/>
      <c r="E33" s="215"/>
      <c r="F33" s="215"/>
      <c r="G33" s="215"/>
      <c r="H33" s="224" t="s">
        <v>333</v>
      </c>
      <c r="I33" s="224"/>
      <c r="J33" s="224"/>
      <c r="K33" s="224"/>
      <c r="L33" s="224"/>
      <c r="M33" s="224"/>
      <c r="N33" s="224"/>
      <c r="O33" s="210" t="str">
        <f>IF(基本情報シート!B18="","",基本情報シート!B18)</f>
        <v/>
      </c>
      <c r="P33" s="210"/>
      <c r="Q33" s="210"/>
      <c r="R33" s="210"/>
      <c r="S33" s="210"/>
      <c r="T33" s="210"/>
      <c r="U33" s="210"/>
      <c r="V33" s="210"/>
      <c r="W33" s="210"/>
      <c r="X33" s="210"/>
      <c r="Y33" s="210"/>
      <c r="Z33" s="210"/>
      <c r="AA33" s="210"/>
      <c r="AB33" s="210"/>
      <c r="AC33" s="210"/>
      <c r="AD33" s="210"/>
      <c r="AE33" s="210"/>
      <c r="AF33" s="210"/>
      <c r="AG33" s="210"/>
      <c r="AH33" s="210"/>
      <c r="AI33" s="210"/>
    </row>
    <row r="34" spans="2:36" ht="22.2" customHeight="1">
      <c r="B34" s="178"/>
      <c r="C34" s="313" t="s">
        <v>5</v>
      </c>
      <c r="D34" s="314"/>
      <c r="E34" s="314"/>
      <c r="F34" s="314"/>
      <c r="G34" s="315"/>
      <c r="H34" s="321" t="s">
        <v>7</v>
      </c>
      <c r="I34" s="321"/>
      <c r="J34" s="321"/>
      <c r="K34" s="321"/>
      <c r="L34" s="321"/>
      <c r="M34" s="321"/>
      <c r="N34" s="321"/>
      <c r="O34" s="322" t="str">
        <f>IF(基本情報シート!B24="","",基本情報シート!B24)</f>
        <v/>
      </c>
      <c r="P34" s="323"/>
      <c r="Q34" s="323"/>
      <c r="R34" s="323"/>
      <c r="S34" s="323"/>
      <c r="T34" s="323"/>
      <c r="U34" s="323"/>
      <c r="V34" s="323"/>
      <c r="W34" s="323"/>
      <c r="X34" s="323"/>
      <c r="Y34" s="323"/>
      <c r="Z34" s="323"/>
      <c r="AA34" s="323"/>
      <c r="AB34" s="323"/>
      <c r="AC34" s="323"/>
      <c r="AD34" s="323"/>
      <c r="AE34" s="323"/>
      <c r="AF34" s="323"/>
      <c r="AG34" s="323"/>
      <c r="AH34" s="323"/>
      <c r="AI34" s="324"/>
    </row>
    <row r="35" spans="2:36" ht="22.2" customHeight="1">
      <c r="B35" s="178"/>
      <c r="C35" s="316"/>
      <c r="D35" s="200"/>
      <c r="E35" s="200"/>
      <c r="F35" s="200"/>
      <c r="G35" s="317"/>
      <c r="H35" s="325" t="s">
        <v>327</v>
      </c>
      <c r="I35" s="325"/>
      <c r="J35" s="325"/>
      <c r="K35" s="325"/>
      <c r="L35" s="325"/>
      <c r="M35" s="325"/>
      <c r="N35" s="325"/>
      <c r="O35" s="326" t="str">
        <f>IF(基本情報シート!B25="","",基本情報シート!B25)</f>
        <v/>
      </c>
      <c r="P35" s="327"/>
      <c r="Q35" s="327"/>
      <c r="R35" s="327"/>
      <c r="S35" s="327"/>
      <c r="T35" s="327"/>
      <c r="U35" s="327"/>
      <c r="V35" s="327"/>
      <c r="W35" s="327"/>
      <c r="X35" s="327"/>
      <c r="Y35" s="327"/>
      <c r="Z35" s="327"/>
      <c r="AA35" s="327"/>
      <c r="AB35" s="327"/>
      <c r="AC35" s="327"/>
      <c r="AD35" s="327"/>
      <c r="AE35" s="327"/>
      <c r="AF35" s="327"/>
      <c r="AG35" s="327"/>
      <c r="AH35" s="327"/>
      <c r="AI35" s="328"/>
    </row>
    <row r="36" spans="2:36" ht="22.2" customHeight="1">
      <c r="B36" s="178"/>
      <c r="C36" s="316"/>
      <c r="D36" s="200"/>
      <c r="E36" s="200"/>
      <c r="F36" s="200"/>
      <c r="G36" s="317"/>
      <c r="H36" s="325" t="s">
        <v>43</v>
      </c>
      <c r="I36" s="325"/>
      <c r="J36" s="325"/>
      <c r="K36" s="325"/>
      <c r="L36" s="325"/>
      <c r="M36" s="325"/>
      <c r="N36" s="325"/>
      <c r="O36" s="326" t="str">
        <f>IF(基本情報シート!B26="","",基本情報シート!B26)</f>
        <v/>
      </c>
      <c r="P36" s="327"/>
      <c r="Q36" s="327"/>
      <c r="R36" s="327"/>
      <c r="S36" s="327"/>
      <c r="T36" s="327"/>
      <c r="U36" s="327"/>
      <c r="V36" s="327"/>
      <c r="W36" s="327"/>
      <c r="X36" s="327"/>
      <c r="Y36" s="327"/>
      <c r="Z36" s="327"/>
      <c r="AA36" s="327"/>
      <c r="AB36" s="327"/>
      <c r="AC36" s="327"/>
      <c r="AD36" s="327"/>
      <c r="AE36" s="327"/>
      <c r="AF36" s="327"/>
      <c r="AG36" s="327"/>
      <c r="AH36" s="327"/>
      <c r="AI36" s="328"/>
    </row>
    <row r="37" spans="2:36" ht="22.2" customHeight="1">
      <c r="B37" s="178"/>
      <c r="C37" s="316"/>
      <c r="D37" s="200"/>
      <c r="E37" s="200"/>
      <c r="F37" s="200"/>
      <c r="G37" s="317"/>
      <c r="H37" s="329" t="s">
        <v>6</v>
      </c>
      <c r="I37" s="329"/>
      <c r="J37" s="329"/>
      <c r="K37" s="329"/>
      <c r="L37" s="329"/>
      <c r="M37" s="329"/>
      <c r="N37" s="329"/>
      <c r="O37" s="326" t="str">
        <f>IF(基本情報シート!B27="","",基本情報シート!B27)</f>
        <v/>
      </c>
      <c r="P37" s="327"/>
      <c r="Q37" s="327"/>
      <c r="R37" s="327"/>
      <c r="S37" s="327"/>
      <c r="T37" s="327"/>
      <c r="U37" s="327"/>
      <c r="V37" s="327"/>
      <c r="W37" s="327"/>
      <c r="X37" s="327"/>
      <c r="Y37" s="327"/>
      <c r="Z37" s="327"/>
      <c r="AA37" s="327"/>
      <c r="AB37" s="327"/>
      <c r="AC37" s="327"/>
      <c r="AD37" s="327"/>
      <c r="AE37" s="327"/>
      <c r="AF37" s="327"/>
      <c r="AG37" s="327"/>
      <c r="AH37" s="327"/>
      <c r="AI37" s="328"/>
    </row>
    <row r="38" spans="2:36" ht="22.2" customHeight="1">
      <c r="B38" s="178"/>
      <c r="C38" s="316"/>
      <c r="D38" s="200"/>
      <c r="E38" s="200"/>
      <c r="F38" s="200"/>
      <c r="G38" s="317"/>
      <c r="H38" s="303" t="s">
        <v>8</v>
      </c>
      <c r="I38" s="304"/>
      <c r="J38" s="304"/>
      <c r="K38" s="304"/>
      <c r="L38" s="304"/>
      <c r="M38" s="304"/>
      <c r="N38" s="304"/>
      <c r="O38" s="305" t="str">
        <f>IF(基本情報シート!B28="","",基本情報シート!B28)</f>
        <v/>
      </c>
      <c r="P38" s="306"/>
      <c r="Q38" s="306"/>
      <c r="R38" s="306"/>
      <c r="S38" s="306"/>
      <c r="T38" s="306"/>
      <c r="U38" s="306"/>
      <c r="V38" s="306"/>
      <c r="W38" s="306"/>
      <c r="X38" s="306"/>
      <c r="Y38" s="306"/>
      <c r="Z38" s="306"/>
      <c r="AA38" s="306"/>
      <c r="AB38" s="306"/>
      <c r="AC38" s="306"/>
      <c r="AD38" s="306"/>
      <c r="AE38" s="306"/>
      <c r="AF38" s="306"/>
      <c r="AG38" s="306"/>
      <c r="AH38" s="306"/>
      <c r="AI38" s="307"/>
    </row>
    <row r="39" spans="2:36" ht="45.6" customHeight="1">
      <c r="B39" s="178"/>
      <c r="C39" s="318"/>
      <c r="D39" s="319"/>
      <c r="E39" s="319"/>
      <c r="F39" s="319"/>
      <c r="G39" s="320"/>
      <c r="H39" s="308" t="s">
        <v>53</v>
      </c>
      <c r="I39" s="309"/>
      <c r="J39" s="309"/>
      <c r="K39" s="309"/>
      <c r="L39" s="309"/>
      <c r="M39" s="309"/>
      <c r="N39" s="309"/>
      <c r="O39" s="310">
        <f>IF(基本情報シート!B29=基本情報シート!A11,基本情報シート!B11,基本情報シート!B20)</f>
        <v>0</v>
      </c>
      <c r="P39" s="311"/>
      <c r="Q39" s="311"/>
      <c r="R39" s="311"/>
      <c r="S39" s="311"/>
      <c r="T39" s="311"/>
      <c r="U39" s="311"/>
      <c r="V39" s="311"/>
      <c r="W39" s="311"/>
      <c r="X39" s="311"/>
      <c r="Y39" s="311"/>
      <c r="Z39" s="311"/>
      <c r="AA39" s="311"/>
      <c r="AB39" s="311"/>
      <c r="AC39" s="311"/>
      <c r="AD39" s="311"/>
      <c r="AE39" s="311"/>
      <c r="AF39" s="311"/>
      <c r="AG39" s="311"/>
      <c r="AH39" s="311"/>
      <c r="AI39" s="312"/>
      <c r="AJ39" s="186" t="str">
        <f>IFERROR(VLOOKUP(O32,サービス種別!G3:H36,2,FALSE),IFERROR(VLOOKUP(O32,サービス種別!I3:J37,2,FALSE),IFERROR(VLOOKUP(O32,サービス種別!K3:L41,2,FALSE),IFERROR(VLOOKUP(O32,サービス種別!M3:N6,2,FALSE),""))))</f>
        <v/>
      </c>
    </row>
  </sheetData>
  <sheetProtection password="83AF" sheet="1" objects="1" scenarios="1"/>
  <mergeCells count="31">
    <mergeCell ref="C30:G33"/>
    <mergeCell ref="H30:N30"/>
    <mergeCell ref="O30:AI30"/>
    <mergeCell ref="H31:N31"/>
    <mergeCell ref="O31:AI31"/>
    <mergeCell ref="H32:N32"/>
    <mergeCell ref="O32:AI32"/>
    <mergeCell ref="H33:N33"/>
    <mergeCell ref="O33:AI33"/>
    <mergeCell ref="B17:AH17"/>
    <mergeCell ref="Y2:AJ2"/>
    <mergeCell ref="N8:AI8"/>
    <mergeCell ref="R9:AI9"/>
    <mergeCell ref="N10:T10"/>
    <mergeCell ref="U10:AI10"/>
    <mergeCell ref="H38:N38"/>
    <mergeCell ref="O38:AI38"/>
    <mergeCell ref="H39:N39"/>
    <mergeCell ref="O39:AI39"/>
    <mergeCell ref="A19:AJ19"/>
    <mergeCell ref="L21:AI21"/>
    <mergeCell ref="M23:W23"/>
    <mergeCell ref="C34:G39"/>
    <mergeCell ref="H34:N34"/>
    <mergeCell ref="O34:AI34"/>
    <mergeCell ref="H36:N36"/>
    <mergeCell ref="O36:AI36"/>
    <mergeCell ref="H37:N37"/>
    <mergeCell ref="O37:AI37"/>
    <mergeCell ref="H35:N35"/>
    <mergeCell ref="O35:AI35"/>
  </mergeCells>
  <phoneticPr fontId="3"/>
  <printOptions horizontalCentered="1" verticalCentered="1"/>
  <pageMargins left="0.78740157480314965" right="0.78740157480314965" top="0.59055118110236227" bottom="0.59055118110236227" header="0.51181102362204722" footer="0.11811023622047245"/>
  <pageSetup paperSize="9" scale="98"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47"/>
  <sheetViews>
    <sheetView topLeftCell="A19" zoomScaleNormal="100" workbookViewId="0">
      <selection activeCell="N32" sqref="N32:O32"/>
    </sheetView>
  </sheetViews>
  <sheetFormatPr defaultColWidth="9.33203125" defaultRowHeight="13.2"/>
  <cols>
    <col min="1" max="1" width="1.33203125" style="108" customWidth="1"/>
    <col min="2" max="2" width="4.33203125" style="107" customWidth="1"/>
    <col min="3" max="35" width="4.33203125" style="108" customWidth="1"/>
    <col min="36" max="16384" width="9.33203125" style="108"/>
  </cols>
  <sheetData>
    <row r="1" spans="2:35" ht="14.4">
      <c r="AI1" s="109" t="s">
        <v>167</v>
      </c>
    </row>
    <row r="2" spans="2:35">
      <c r="AA2" s="330" t="str">
        <f>IF(基本情報シート!B19="","",基本情報シート!B19)</f>
        <v/>
      </c>
      <c r="AB2" s="330"/>
      <c r="AC2" s="330"/>
      <c r="AD2" s="330"/>
      <c r="AE2" s="330"/>
      <c r="AF2" s="330"/>
      <c r="AG2" s="330"/>
      <c r="AH2" s="330"/>
      <c r="AI2" s="330"/>
    </row>
    <row r="5" spans="2:35" s="111" customFormat="1" ht="39.75" customHeight="1">
      <c r="B5" s="110"/>
      <c r="Q5" s="112"/>
      <c r="R5" s="112" t="s">
        <v>168</v>
      </c>
    </row>
    <row r="6" spans="2:35" ht="18.75" customHeight="1">
      <c r="Q6" s="113"/>
      <c r="R6" s="114" t="s">
        <v>169</v>
      </c>
    </row>
    <row r="8" spans="2:35" ht="16.2">
      <c r="AI8" s="115" t="s">
        <v>170</v>
      </c>
    </row>
    <row r="11" spans="2:35" s="117" customFormat="1" ht="16.2">
      <c r="B11" s="116" t="s">
        <v>171</v>
      </c>
    </row>
    <row r="13" spans="2:35" ht="29.25" customHeight="1"/>
    <row r="14" spans="2:35" s="119" customFormat="1" ht="17.25" customHeight="1">
      <c r="B14" s="118"/>
      <c r="J14" s="109" t="s">
        <v>172</v>
      </c>
      <c r="K14" s="120">
        <v>6</v>
      </c>
      <c r="L14" s="118" t="s">
        <v>207</v>
      </c>
    </row>
    <row r="15" spans="2:35" s="119" customFormat="1" ht="18" customHeight="1">
      <c r="B15" s="118" t="s">
        <v>173</v>
      </c>
      <c r="C15" s="118"/>
    </row>
    <row r="16" spans="2:35" ht="49.5" customHeight="1"/>
    <row r="17" spans="1:35" s="121" customFormat="1" ht="16.2">
      <c r="B17" s="122"/>
      <c r="F17" s="122"/>
      <c r="G17" s="116" t="s">
        <v>174</v>
      </c>
    </row>
    <row r="18" spans="1:35" ht="38.25" customHeight="1">
      <c r="J18" s="331" t="str">
        <f>IF(基本情報シート!B11="","",基本情報シート!B11)</f>
        <v/>
      </c>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row>
    <row r="19" spans="1:35" s="121" customFormat="1" ht="19.5" customHeight="1">
      <c r="B19" s="122"/>
      <c r="C19" s="116" t="s">
        <v>175</v>
      </c>
      <c r="J19" s="122" t="s">
        <v>176</v>
      </c>
      <c r="P19" s="332" t="str">
        <f>IF(基本情報シート!B27="","",基本情報シート!B27)</f>
        <v/>
      </c>
      <c r="Q19" s="332"/>
      <c r="R19" s="332"/>
      <c r="S19" s="332"/>
      <c r="T19" s="332"/>
      <c r="U19" s="332"/>
      <c r="V19" s="332"/>
      <c r="W19" s="332"/>
      <c r="X19" s="332"/>
      <c r="Y19" s="332"/>
      <c r="Z19" s="121" t="s">
        <v>177</v>
      </c>
    </row>
    <row r="21" spans="1:35" s="121" customFormat="1" ht="16.2">
      <c r="B21" s="122"/>
      <c r="G21" s="116" t="s">
        <v>178</v>
      </c>
    </row>
    <row r="22" spans="1:35" s="121" customFormat="1" ht="39" customHeight="1">
      <c r="B22" s="122"/>
      <c r="G22" s="122"/>
      <c r="J22" s="331" t="str">
        <f>IF(基本情報シート!B8="","",基本情報シート!B8)</f>
        <v/>
      </c>
      <c r="K22" s="331"/>
      <c r="L22" s="331"/>
      <c r="M22" s="331"/>
      <c r="N22" s="331"/>
      <c r="O22" s="331"/>
      <c r="P22" s="331"/>
      <c r="Q22" s="331"/>
      <c r="R22" s="331"/>
      <c r="S22" s="331"/>
      <c r="T22" s="331"/>
      <c r="U22" s="331"/>
      <c r="V22" s="331"/>
      <c r="W22" s="331"/>
      <c r="X22" s="331"/>
      <c r="Y22" s="331"/>
      <c r="Z22" s="331"/>
      <c r="AA22" s="331"/>
    </row>
    <row r="23" spans="1:35" ht="42" customHeight="1">
      <c r="J23" s="332" t="str">
        <f>IF(基本情報シート!B9="","",基本情報シート!B9)</f>
        <v/>
      </c>
      <c r="K23" s="332"/>
      <c r="L23" s="332"/>
      <c r="M23" s="332"/>
      <c r="N23" s="332"/>
      <c r="O23" s="332"/>
      <c r="P23" s="332"/>
      <c r="Q23" s="332" t="str">
        <f>IF(基本情報シート!B10="","",基本情報シート!B10)</f>
        <v/>
      </c>
      <c r="R23" s="332"/>
      <c r="S23" s="332"/>
      <c r="T23" s="332"/>
      <c r="U23" s="332"/>
      <c r="V23" s="332"/>
      <c r="W23" s="332"/>
      <c r="X23" s="332"/>
      <c r="Y23" s="332"/>
      <c r="Z23" s="332"/>
      <c r="AA23" s="332"/>
    </row>
    <row r="24" spans="1:35" ht="47.25" customHeight="1"/>
    <row r="25" spans="1:35" s="119" customFormat="1" ht="16.5" customHeight="1">
      <c r="B25" s="118"/>
      <c r="H25" s="118" t="s">
        <v>179</v>
      </c>
    </row>
    <row r="26" spans="1:35" s="123" customFormat="1" ht="16.5" customHeight="1">
      <c r="B26" s="124"/>
      <c r="H26" s="122"/>
    </row>
    <row r="27" spans="1:35" s="123" customFormat="1" ht="16.5" customHeight="1">
      <c r="B27" s="124"/>
      <c r="H27" s="122"/>
    </row>
    <row r="28" spans="1:35" s="123" customFormat="1" ht="16.5" customHeight="1">
      <c r="B28" s="125"/>
      <c r="C28" s="126"/>
      <c r="D28" s="126"/>
      <c r="E28" s="126"/>
      <c r="F28" s="126"/>
      <c r="G28" s="126"/>
      <c r="H28" s="127"/>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row>
    <row r="29" spans="1:35" s="123" customFormat="1" ht="16.5" customHeight="1">
      <c r="B29" s="124"/>
      <c r="H29" s="122"/>
    </row>
    <row r="30" spans="1:35" ht="13.8" thickBot="1">
      <c r="B30" s="128"/>
      <c r="C30" s="129"/>
      <c r="D30" s="129"/>
      <c r="E30" s="129"/>
      <c r="F30" s="129"/>
      <c r="G30" s="129"/>
      <c r="H30" s="128"/>
      <c r="I30" s="129"/>
      <c r="J30" s="129"/>
      <c r="K30" s="129"/>
      <c r="L30" s="129"/>
      <c r="M30" s="129"/>
      <c r="N30" s="129"/>
      <c r="O30" s="129"/>
      <c r="P30" s="129"/>
      <c r="Q30" s="129"/>
      <c r="R30" s="129"/>
      <c r="S30" s="129"/>
      <c r="T30" s="129"/>
      <c r="U30" s="129"/>
      <c r="V30" s="129"/>
      <c r="W30" s="129"/>
      <c r="X30" s="129"/>
      <c r="Y30" s="129"/>
      <c r="Z30" s="129"/>
      <c r="AA30" s="129"/>
      <c r="AB30" s="129"/>
      <c r="AC30" s="129"/>
      <c r="AD30" s="129"/>
    </row>
    <row r="31" spans="1:35" s="113" customFormat="1" ht="23.25" customHeight="1">
      <c r="A31" s="130"/>
      <c r="B31" s="336" t="s">
        <v>180</v>
      </c>
      <c r="C31" s="337"/>
      <c r="D31" s="337"/>
      <c r="E31" s="337"/>
      <c r="F31" s="337"/>
      <c r="G31" s="337"/>
      <c r="H31" s="337"/>
      <c r="I31" s="337"/>
      <c r="J31" s="338"/>
      <c r="K31" s="339" t="s">
        <v>181</v>
      </c>
      <c r="L31" s="337"/>
      <c r="M31" s="337"/>
      <c r="N31" s="337"/>
      <c r="O31" s="338"/>
      <c r="P31" s="336" t="s">
        <v>182</v>
      </c>
      <c r="Q31" s="337"/>
      <c r="R31" s="337"/>
      <c r="S31" s="337"/>
      <c r="T31" s="337"/>
      <c r="U31" s="337"/>
      <c r="V31" s="338"/>
      <c r="W31" s="131" t="s">
        <v>183</v>
      </c>
      <c r="X31" s="336" t="s">
        <v>184</v>
      </c>
      <c r="Y31" s="337"/>
      <c r="Z31" s="337"/>
      <c r="AA31" s="337"/>
      <c r="AB31" s="337"/>
      <c r="AC31" s="337"/>
      <c r="AD31" s="335"/>
      <c r="AE31" s="132"/>
      <c r="AF31" s="132"/>
      <c r="AG31" s="132"/>
      <c r="AH31" s="132"/>
      <c r="AI31" s="132"/>
    </row>
    <row r="32" spans="1:35" s="119" customFormat="1" ht="44.25" customHeight="1" thickBot="1">
      <c r="A32" s="133"/>
      <c r="B32" s="340"/>
      <c r="C32" s="341"/>
      <c r="D32" s="341"/>
      <c r="E32" s="341"/>
      <c r="F32" s="341"/>
      <c r="G32" s="341"/>
      <c r="H32" s="341" t="s">
        <v>185</v>
      </c>
      <c r="I32" s="341"/>
      <c r="J32" s="342"/>
      <c r="K32" s="343"/>
      <c r="L32" s="341"/>
      <c r="M32" s="341"/>
      <c r="N32" s="341" t="s">
        <v>186</v>
      </c>
      <c r="O32" s="342"/>
      <c r="P32" s="134"/>
      <c r="Q32" s="153"/>
      <c r="R32" s="153"/>
      <c r="S32" s="154"/>
      <c r="T32" s="152"/>
      <c r="U32" s="153"/>
      <c r="V32" s="154"/>
      <c r="W32" s="135"/>
      <c r="X32" s="152"/>
      <c r="Y32" s="153"/>
      <c r="Z32" s="153"/>
      <c r="AA32" s="153"/>
      <c r="AB32" s="153"/>
      <c r="AC32" s="153"/>
      <c r="AD32" s="136"/>
      <c r="AE32" s="137"/>
      <c r="AF32" s="138"/>
      <c r="AG32" s="138"/>
      <c r="AH32" s="138"/>
    </row>
    <row r="33" spans="1:35" ht="23.25" customHeight="1">
      <c r="A33" s="139"/>
      <c r="B33" s="333" t="s">
        <v>187</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5"/>
      <c r="AF33" s="132"/>
      <c r="AG33" s="132"/>
      <c r="AH33" s="132"/>
    </row>
    <row r="34" spans="1:35" s="144" customFormat="1" ht="43.5" customHeight="1" thickBot="1">
      <c r="A34" s="140"/>
      <c r="B34" s="141"/>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6"/>
      <c r="AF34" s="142"/>
      <c r="AG34" s="142"/>
      <c r="AH34" s="142"/>
      <c r="AI34" s="143"/>
    </row>
    <row r="38" spans="1:35" ht="19.5" customHeight="1">
      <c r="Q38" s="119"/>
      <c r="S38" s="108" t="s">
        <v>276</v>
      </c>
    </row>
    <row r="39" spans="1:35" ht="60.75" customHeight="1">
      <c r="B39" s="145"/>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row>
    <row r="40" spans="1:35" ht="35.25" customHeight="1">
      <c r="B40" s="147"/>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row>
    <row r="41" spans="1:35" s="117" customFormat="1" ht="16.2">
      <c r="B41" s="116" t="s">
        <v>188</v>
      </c>
    </row>
    <row r="42" spans="1:35" s="121" customFormat="1" ht="23.25" customHeight="1">
      <c r="B42" s="118"/>
    </row>
    <row r="43" spans="1:35" s="117" customFormat="1" ht="16.2">
      <c r="B43" s="116" t="s">
        <v>189</v>
      </c>
    </row>
    <row r="44" spans="1:35" s="117" customFormat="1" ht="16.2">
      <c r="B44" s="116" t="s">
        <v>190</v>
      </c>
    </row>
    <row r="45" spans="1:35" s="117" customFormat="1" ht="16.2">
      <c r="B45" s="116" t="s">
        <v>191</v>
      </c>
    </row>
    <row r="46" spans="1:35" ht="14.4">
      <c r="B46" s="118"/>
    </row>
    <row r="50" spans="3:3" hidden="1">
      <c r="C50" s="108" t="s">
        <v>275</v>
      </c>
    </row>
    <row r="51" spans="3:3" hidden="1">
      <c r="C51" s="108" t="s">
        <v>220</v>
      </c>
    </row>
    <row r="52" spans="3:3" hidden="1">
      <c r="C52" s="108" t="s">
        <v>221</v>
      </c>
    </row>
    <row r="53" spans="3:3" hidden="1">
      <c r="C53" s="108" t="s">
        <v>271</v>
      </c>
    </row>
    <row r="54" spans="3:3" hidden="1">
      <c r="C54" s="108" t="s">
        <v>222</v>
      </c>
    </row>
    <row r="55" spans="3:3" hidden="1">
      <c r="C55" s="108" t="s">
        <v>272</v>
      </c>
    </row>
    <row r="56" spans="3:3" hidden="1">
      <c r="C56" s="108" t="s">
        <v>223</v>
      </c>
    </row>
    <row r="57" spans="3:3" hidden="1">
      <c r="C57" s="108" t="s">
        <v>273</v>
      </c>
    </row>
    <row r="58" spans="3:3" hidden="1">
      <c r="C58" s="108" t="s">
        <v>289</v>
      </c>
    </row>
    <row r="59" spans="3:3" hidden="1">
      <c r="C59" s="108" t="s">
        <v>274</v>
      </c>
    </row>
    <row r="60" spans="3:3" hidden="1">
      <c r="C60" s="108" t="s">
        <v>225</v>
      </c>
    </row>
    <row r="61" spans="3:3" hidden="1">
      <c r="C61" s="108" t="s">
        <v>226</v>
      </c>
    </row>
    <row r="62" spans="3:3" hidden="1">
      <c r="C62" s="108" t="s">
        <v>227</v>
      </c>
    </row>
    <row r="63" spans="3:3" hidden="1">
      <c r="C63" s="108" t="s">
        <v>228</v>
      </c>
    </row>
    <row r="64" spans="3:3" hidden="1">
      <c r="C64" s="108" t="s">
        <v>229</v>
      </c>
    </row>
    <row r="65" spans="3:3" hidden="1">
      <c r="C65" s="108" t="s">
        <v>230</v>
      </c>
    </row>
    <row r="66" spans="3:3" hidden="1">
      <c r="C66" s="108" t="s">
        <v>231</v>
      </c>
    </row>
    <row r="67" spans="3:3" hidden="1">
      <c r="C67" s="108" t="s">
        <v>232</v>
      </c>
    </row>
    <row r="68" spans="3:3" hidden="1">
      <c r="C68" s="108" t="s">
        <v>233</v>
      </c>
    </row>
    <row r="69" spans="3:3" hidden="1">
      <c r="C69" s="108" t="s">
        <v>234</v>
      </c>
    </row>
    <row r="70" spans="3:3" hidden="1">
      <c r="C70" s="108" t="s">
        <v>235</v>
      </c>
    </row>
    <row r="71" spans="3:3" hidden="1">
      <c r="C71" s="108" t="s">
        <v>236</v>
      </c>
    </row>
    <row r="72" spans="3:3" hidden="1">
      <c r="C72" s="108" t="s">
        <v>237</v>
      </c>
    </row>
    <row r="73" spans="3:3" hidden="1">
      <c r="C73" s="108" t="s">
        <v>238</v>
      </c>
    </row>
    <row r="74" spans="3:3" hidden="1">
      <c r="C74" s="108" t="s">
        <v>239</v>
      </c>
    </row>
    <row r="75" spans="3:3" hidden="1">
      <c r="C75" s="108" t="s">
        <v>240</v>
      </c>
    </row>
    <row r="76" spans="3:3" hidden="1">
      <c r="C76" s="108" t="s">
        <v>241</v>
      </c>
    </row>
    <row r="77" spans="3:3" hidden="1">
      <c r="C77" s="108" t="s">
        <v>242</v>
      </c>
    </row>
    <row r="78" spans="3:3" hidden="1">
      <c r="C78" s="108" t="s">
        <v>243</v>
      </c>
    </row>
    <row r="79" spans="3:3" hidden="1">
      <c r="C79" s="108" t="s">
        <v>244</v>
      </c>
    </row>
    <row r="80" spans="3:3" hidden="1">
      <c r="C80" s="108" t="s">
        <v>245</v>
      </c>
    </row>
    <row r="81" spans="3:3" hidden="1">
      <c r="C81" s="108" t="s">
        <v>246</v>
      </c>
    </row>
    <row r="82" spans="3:3" hidden="1">
      <c r="C82" s="108" t="s">
        <v>247</v>
      </c>
    </row>
    <row r="83" spans="3:3" hidden="1">
      <c r="C83" s="108" t="s">
        <v>248</v>
      </c>
    </row>
    <row r="84" spans="3:3" hidden="1">
      <c r="C84" s="108" t="s">
        <v>249</v>
      </c>
    </row>
    <row r="85" spans="3:3" hidden="1">
      <c r="C85" s="108" t="s">
        <v>250</v>
      </c>
    </row>
    <row r="86" spans="3:3" hidden="1">
      <c r="C86" s="108" t="s">
        <v>251</v>
      </c>
    </row>
    <row r="87" spans="3:3" hidden="1">
      <c r="C87" s="108" t="s">
        <v>252</v>
      </c>
    </row>
    <row r="88" spans="3:3" hidden="1">
      <c r="C88" s="108" t="s">
        <v>253</v>
      </c>
    </row>
    <row r="89" spans="3:3" hidden="1">
      <c r="C89" s="108" t="s">
        <v>254</v>
      </c>
    </row>
    <row r="90" spans="3:3" hidden="1">
      <c r="C90" s="108" t="s">
        <v>255</v>
      </c>
    </row>
    <row r="91" spans="3:3" hidden="1">
      <c r="C91" s="108" t="s">
        <v>256</v>
      </c>
    </row>
    <row r="92" spans="3:3" hidden="1">
      <c r="C92" s="108" t="s">
        <v>257</v>
      </c>
    </row>
    <row r="93" spans="3:3" hidden="1">
      <c r="C93" s="108" t="s">
        <v>258</v>
      </c>
    </row>
    <row r="94" spans="3:3" hidden="1">
      <c r="C94" s="108" t="s">
        <v>259</v>
      </c>
    </row>
    <row r="95" spans="3:3" hidden="1">
      <c r="C95" s="108" t="s">
        <v>260</v>
      </c>
    </row>
    <row r="96" spans="3:3" hidden="1">
      <c r="C96" s="108" t="s">
        <v>261</v>
      </c>
    </row>
    <row r="97" spans="3:3" hidden="1">
      <c r="C97" s="108" t="s">
        <v>262</v>
      </c>
    </row>
    <row r="98" spans="3:3" hidden="1">
      <c r="C98" s="108" t="s">
        <v>263</v>
      </c>
    </row>
    <row r="99" spans="3:3" hidden="1">
      <c r="C99" s="108" t="s">
        <v>264</v>
      </c>
    </row>
    <row r="100" spans="3:3" hidden="1">
      <c r="C100" s="108" t="s">
        <v>265</v>
      </c>
    </row>
    <row r="101" spans="3:3" hidden="1">
      <c r="C101" s="108" t="s">
        <v>266</v>
      </c>
    </row>
    <row r="102" spans="3:3" hidden="1">
      <c r="C102" s="108" t="s">
        <v>267</v>
      </c>
    </row>
    <row r="103" spans="3:3" hidden="1">
      <c r="C103" s="108" t="s">
        <v>268</v>
      </c>
    </row>
    <row r="104" spans="3:3" hidden="1">
      <c r="C104" s="108" t="s">
        <v>269</v>
      </c>
    </row>
    <row r="105" spans="3:3" hidden="1">
      <c r="C105" s="108" t="s">
        <v>270</v>
      </c>
    </row>
    <row r="106" spans="3:3" hidden="1">
      <c r="C106" s="108" t="s">
        <v>320</v>
      </c>
    </row>
    <row r="107" spans="3:3" hidden="1">
      <c r="C107" s="108">
        <v>0</v>
      </c>
    </row>
    <row r="108" spans="3:3" hidden="1">
      <c r="C108" s="108">
        <v>1</v>
      </c>
    </row>
    <row r="109" spans="3:3" hidden="1">
      <c r="C109" s="108">
        <v>2</v>
      </c>
    </row>
    <row r="110" spans="3:3" hidden="1">
      <c r="C110" s="108">
        <v>3</v>
      </c>
    </row>
    <row r="111" spans="3:3" hidden="1">
      <c r="C111" s="108">
        <v>4</v>
      </c>
    </row>
    <row r="112" spans="3:3" hidden="1">
      <c r="C112" s="108">
        <v>5</v>
      </c>
    </row>
    <row r="113" spans="3:3" hidden="1">
      <c r="C113" s="108">
        <v>6</v>
      </c>
    </row>
    <row r="114" spans="3:3" hidden="1">
      <c r="C114" s="108">
        <v>7</v>
      </c>
    </row>
    <row r="115" spans="3:3" hidden="1">
      <c r="C115" s="108">
        <v>8</v>
      </c>
    </row>
    <row r="116" spans="3:3" hidden="1">
      <c r="C116" s="108">
        <v>9</v>
      </c>
    </row>
    <row r="117" spans="3:3" hidden="1">
      <c r="C117" s="108" t="s">
        <v>319</v>
      </c>
    </row>
    <row r="118" spans="3:3" hidden="1">
      <c r="C118" s="108" t="s">
        <v>290</v>
      </c>
    </row>
    <row r="119" spans="3:3" hidden="1">
      <c r="C119" s="108" t="s">
        <v>291</v>
      </c>
    </row>
    <row r="120" spans="3:3" hidden="1">
      <c r="C120" s="108" t="s">
        <v>292</v>
      </c>
    </row>
    <row r="121" spans="3:3" hidden="1">
      <c r="C121" s="108" t="s">
        <v>293</v>
      </c>
    </row>
    <row r="122" spans="3:3" hidden="1">
      <c r="C122" s="108" t="s">
        <v>294</v>
      </c>
    </row>
    <row r="123" spans="3:3" hidden="1">
      <c r="C123" s="108" t="s">
        <v>295</v>
      </c>
    </row>
    <row r="124" spans="3:3" hidden="1">
      <c r="C124" s="108" t="s">
        <v>296</v>
      </c>
    </row>
    <row r="125" spans="3:3" hidden="1">
      <c r="C125" s="108" t="s">
        <v>297</v>
      </c>
    </row>
    <row r="126" spans="3:3" hidden="1">
      <c r="C126" s="108" t="s">
        <v>298</v>
      </c>
    </row>
    <row r="127" spans="3:3" hidden="1">
      <c r="C127" s="108" t="s">
        <v>299</v>
      </c>
    </row>
    <row r="128" spans="3:3" hidden="1">
      <c r="C128" s="108" t="s">
        <v>300</v>
      </c>
    </row>
    <row r="129" spans="3:3" hidden="1">
      <c r="C129" s="108" t="s">
        <v>301</v>
      </c>
    </row>
    <row r="130" spans="3:3" hidden="1">
      <c r="C130" s="108" t="s">
        <v>302</v>
      </c>
    </row>
    <row r="131" spans="3:3" hidden="1">
      <c r="C131" s="108" t="s">
        <v>303</v>
      </c>
    </row>
    <row r="132" spans="3:3" hidden="1">
      <c r="C132" s="108" t="s">
        <v>304</v>
      </c>
    </row>
    <row r="133" spans="3:3" hidden="1">
      <c r="C133" s="108" t="s">
        <v>305</v>
      </c>
    </row>
    <row r="134" spans="3:3" hidden="1">
      <c r="C134" s="108" t="s">
        <v>306</v>
      </c>
    </row>
    <row r="135" spans="3:3" hidden="1">
      <c r="C135" s="108" t="s">
        <v>307</v>
      </c>
    </row>
    <row r="136" spans="3:3" hidden="1">
      <c r="C136" s="108" t="s">
        <v>308</v>
      </c>
    </row>
    <row r="137" spans="3:3" hidden="1">
      <c r="C137" s="108" t="s">
        <v>309</v>
      </c>
    </row>
    <row r="138" spans="3:3" hidden="1">
      <c r="C138" s="108" t="s">
        <v>310</v>
      </c>
    </row>
    <row r="139" spans="3:3" hidden="1">
      <c r="C139" s="108" t="s">
        <v>311</v>
      </c>
    </row>
    <row r="140" spans="3:3" hidden="1">
      <c r="C140" s="108" t="s">
        <v>312</v>
      </c>
    </row>
    <row r="141" spans="3:3" hidden="1">
      <c r="C141" s="108" t="s">
        <v>313</v>
      </c>
    </row>
    <row r="142" spans="3:3" hidden="1">
      <c r="C142" s="108" t="s">
        <v>314</v>
      </c>
    </row>
    <row r="143" spans="3:3" hidden="1">
      <c r="C143" s="108" t="s">
        <v>315</v>
      </c>
    </row>
    <row r="144" spans="3:3" hidden="1">
      <c r="C144" s="108" t="s">
        <v>317</v>
      </c>
    </row>
    <row r="145" spans="3:3" hidden="1">
      <c r="C145" s="108" t="s">
        <v>318</v>
      </c>
    </row>
    <row r="146" spans="3:3" hidden="1">
      <c r="C146" s="108" t="s">
        <v>316</v>
      </c>
    </row>
    <row r="147" spans="3:3" hidden="1">
      <c r="C147" s="108" t="s">
        <v>224</v>
      </c>
    </row>
  </sheetData>
  <sheetProtection password="83AF" sheet="1" objects="1" scenarios="1"/>
  <mergeCells count="15">
    <mergeCell ref="B33:AE33"/>
    <mergeCell ref="B31:J31"/>
    <mergeCell ref="K31:O31"/>
    <mergeCell ref="P31:V31"/>
    <mergeCell ref="X31:AD31"/>
    <mergeCell ref="B32:G32"/>
    <mergeCell ref="H32:J32"/>
    <mergeCell ref="K32:M32"/>
    <mergeCell ref="N32:O32"/>
    <mergeCell ref="AA2:AI2"/>
    <mergeCell ref="J18:AI18"/>
    <mergeCell ref="P19:Y19"/>
    <mergeCell ref="J22:AA22"/>
    <mergeCell ref="J23:P23"/>
    <mergeCell ref="Q23:AA23"/>
  </mergeCells>
  <phoneticPr fontId="3"/>
  <dataValidations count="5">
    <dataValidation type="whole" allowBlank="1" showInputMessage="1" showErrorMessage="1" sqref="P32:V32 X32:AD32">
      <formula1>0</formula1>
      <formula2>9</formula2>
    </dataValidation>
    <dataValidation type="list" allowBlank="1" showInputMessage="1" showErrorMessage="1" sqref="W32">
      <formula1>"1,2,4"</formula1>
    </dataValidation>
    <dataValidation type="list" allowBlank="1" showInputMessage="1" showErrorMessage="1" sqref="N32:O32">
      <formula1>"本店,支店,出張所"</formula1>
    </dataValidation>
    <dataValidation type="list" allowBlank="1" showInputMessage="1" showErrorMessage="1" sqref="H32:J32">
      <formula1>"銀行,信用金庫,信用組合,農協"</formula1>
    </dataValidation>
    <dataValidation type="list" imeMode="halfKatakana" allowBlank="1" showInputMessage="1" showErrorMessage="1" sqref="B34:AE34">
      <formula1>$C$50:$C$147</formula1>
    </dataValidation>
  </dataValidations>
  <pageMargins left="0.70866141732283472" right="0.70866141732283472" top="0.74803149606299213" bottom="0.74803149606299213" header="0.31496062992125984" footer="0.31496062992125984"/>
  <pageSetup paperSize="9" scale="5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P2"/>
  <sheetViews>
    <sheetView workbookViewId="0">
      <selection activeCell="G2" sqref="G2"/>
    </sheetView>
  </sheetViews>
  <sheetFormatPr defaultColWidth="8.88671875" defaultRowHeight="13.2"/>
  <cols>
    <col min="1" max="2" width="8.88671875" style="84"/>
    <col min="3" max="27" width="10.77734375" style="84" customWidth="1"/>
    <col min="28" max="79" width="8.88671875" style="84" customWidth="1"/>
    <col min="80" max="115" width="8.88671875" style="84"/>
    <col min="116" max="116" width="33.109375" style="84" customWidth="1"/>
    <col min="117" max="16384" width="8.88671875" style="84"/>
  </cols>
  <sheetData>
    <row r="1" spans="1:120">
      <c r="A1" s="46" t="s">
        <v>124</v>
      </c>
      <c r="B1" s="46" t="s">
        <v>125</v>
      </c>
      <c r="C1" s="46" t="s">
        <v>61</v>
      </c>
      <c r="D1" s="46" t="s">
        <v>62</v>
      </c>
      <c r="E1" s="46" t="s">
        <v>63</v>
      </c>
      <c r="F1" s="46" t="s">
        <v>65</v>
      </c>
      <c r="G1" s="46" t="s">
        <v>64</v>
      </c>
      <c r="H1" s="46" t="s">
        <v>84</v>
      </c>
      <c r="I1" s="46" t="s">
        <v>116</v>
      </c>
      <c r="J1" s="46" t="s">
        <v>117</v>
      </c>
      <c r="K1" s="46" t="s">
        <v>68</v>
      </c>
      <c r="L1" s="46" t="s">
        <v>72</v>
      </c>
      <c r="M1" s="46" t="s">
        <v>73</v>
      </c>
      <c r="N1" s="46" t="s">
        <v>74</v>
      </c>
      <c r="O1" s="46" t="s">
        <v>78</v>
      </c>
      <c r="P1" s="46" t="s">
        <v>70</v>
      </c>
      <c r="Q1" s="46" t="s">
        <v>67</v>
      </c>
      <c r="R1" s="46" t="s">
        <v>69</v>
      </c>
      <c r="S1" s="46" t="s">
        <v>9</v>
      </c>
      <c r="T1" s="159" t="s">
        <v>46</v>
      </c>
      <c r="U1" s="159" t="s">
        <v>37</v>
      </c>
      <c r="V1" s="159" t="s">
        <v>82</v>
      </c>
      <c r="W1" s="159" t="s">
        <v>30</v>
      </c>
      <c r="X1" s="159" t="s">
        <v>34</v>
      </c>
      <c r="Y1" s="159" t="s">
        <v>36</v>
      </c>
      <c r="Z1" s="159" t="s">
        <v>350</v>
      </c>
      <c r="AA1" s="157" t="s">
        <v>104</v>
      </c>
      <c r="AB1" s="157" t="s">
        <v>105</v>
      </c>
      <c r="AC1" s="157" t="s">
        <v>48</v>
      </c>
      <c r="AD1" s="159" t="s">
        <v>25</v>
      </c>
      <c r="AE1" s="159" t="s">
        <v>26</v>
      </c>
      <c r="AF1" s="159" t="s">
        <v>47</v>
      </c>
      <c r="AG1" s="157" t="s">
        <v>106</v>
      </c>
      <c r="AH1" s="159" t="s">
        <v>48</v>
      </c>
      <c r="AI1" s="159" t="s">
        <v>25</v>
      </c>
      <c r="AJ1" s="159" t="s">
        <v>26</v>
      </c>
      <c r="AK1" s="159" t="s">
        <v>47</v>
      </c>
      <c r="AL1" s="157" t="s">
        <v>107</v>
      </c>
      <c r="AM1" s="157" t="s">
        <v>48</v>
      </c>
      <c r="AN1" s="159" t="s">
        <v>25</v>
      </c>
      <c r="AO1" s="159" t="s">
        <v>26</v>
      </c>
      <c r="AP1" s="159" t="s">
        <v>47</v>
      </c>
      <c r="AQ1" s="157" t="s">
        <v>108</v>
      </c>
      <c r="AR1" s="157" t="s">
        <v>48</v>
      </c>
      <c r="AS1" s="159" t="s">
        <v>25</v>
      </c>
      <c r="AT1" s="159" t="s">
        <v>26</v>
      </c>
      <c r="AU1" s="159" t="s">
        <v>47</v>
      </c>
      <c r="AV1" s="159" t="s">
        <v>122</v>
      </c>
      <c r="AW1" s="157" t="s">
        <v>123</v>
      </c>
      <c r="AX1" s="161" t="s">
        <v>277</v>
      </c>
      <c r="AY1" s="161" t="s">
        <v>37</v>
      </c>
      <c r="AZ1" s="161" t="s">
        <v>278</v>
      </c>
      <c r="BA1" s="161" t="s">
        <v>30</v>
      </c>
      <c r="BB1" s="161" t="s">
        <v>139</v>
      </c>
      <c r="BC1" s="161" t="s">
        <v>193</v>
      </c>
      <c r="BD1" s="161" t="s">
        <v>279</v>
      </c>
      <c r="BE1" s="158" t="s">
        <v>104</v>
      </c>
      <c r="BF1" s="158" t="s">
        <v>105</v>
      </c>
      <c r="BG1" s="158" t="s">
        <v>48</v>
      </c>
      <c r="BH1" s="161" t="s">
        <v>25</v>
      </c>
      <c r="BI1" s="161" t="s">
        <v>26</v>
      </c>
      <c r="BJ1" s="161" t="s">
        <v>47</v>
      </c>
      <c r="BK1" s="158" t="s">
        <v>106</v>
      </c>
      <c r="BL1" s="161" t="s">
        <v>48</v>
      </c>
      <c r="BM1" s="161" t="s">
        <v>25</v>
      </c>
      <c r="BN1" s="161" t="s">
        <v>26</v>
      </c>
      <c r="BO1" s="161" t="s">
        <v>47</v>
      </c>
      <c r="BP1" s="158" t="s">
        <v>107</v>
      </c>
      <c r="BQ1" s="158" t="s">
        <v>48</v>
      </c>
      <c r="BR1" s="161" t="s">
        <v>25</v>
      </c>
      <c r="BS1" s="161" t="s">
        <v>26</v>
      </c>
      <c r="BT1" s="161" t="s">
        <v>47</v>
      </c>
      <c r="BU1" s="158" t="s">
        <v>108</v>
      </c>
      <c r="BV1" s="158" t="s">
        <v>48</v>
      </c>
      <c r="BW1" s="161" t="s">
        <v>25</v>
      </c>
      <c r="BX1" s="161" t="s">
        <v>26</v>
      </c>
      <c r="BY1" s="161" t="s">
        <v>47</v>
      </c>
      <c r="BZ1" s="161" t="s">
        <v>122</v>
      </c>
      <c r="CA1" s="158" t="s">
        <v>123</v>
      </c>
      <c r="CB1" s="165" t="s">
        <v>351</v>
      </c>
      <c r="CC1" s="162" t="s">
        <v>37</v>
      </c>
      <c r="CD1" s="162" t="s">
        <v>82</v>
      </c>
      <c r="CE1" s="162" t="s">
        <v>30</v>
      </c>
      <c r="CF1" s="162" t="s">
        <v>34</v>
      </c>
      <c r="CG1" s="162" t="s">
        <v>143</v>
      </c>
      <c r="CH1" s="162" t="s">
        <v>279</v>
      </c>
      <c r="CI1" s="163" t="s">
        <v>104</v>
      </c>
      <c r="CJ1" s="163" t="s">
        <v>105</v>
      </c>
      <c r="CK1" s="163" t="s">
        <v>321</v>
      </c>
      <c r="CL1" s="162" t="s">
        <v>25</v>
      </c>
      <c r="CM1" s="162" t="s">
        <v>26</v>
      </c>
      <c r="CN1" s="162" t="s">
        <v>202</v>
      </c>
      <c r="CO1" s="163" t="s">
        <v>106</v>
      </c>
      <c r="CP1" s="163" t="s">
        <v>321</v>
      </c>
      <c r="CQ1" s="162" t="s">
        <v>25</v>
      </c>
      <c r="CR1" s="162" t="s">
        <v>26</v>
      </c>
      <c r="CS1" s="162" t="s">
        <v>202</v>
      </c>
      <c r="CT1" s="163" t="s">
        <v>107</v>
      </c>
      <c r="CU1" s="163" t="s">
        <v>321</v>
      </c>
      <c r="CV1" s="162" t="s">
        <v>25</v>
      </c>
      <c r="CW1" s="162" t="s">
        <v>26</v>
      </c>
      <c r="CX1" s="162" t="s">
        <v>202</v>
      </c>
      <c r="CY1" s="163" t="s">
        <v>108</v>
      </c>
      <c r="CZ1" s="163" t="s">
        <v>321</v>
      </c>
      <c r="DA1" s="162" t="s">
        <v>25</v>
      </c>
      <c r="DB1" s="162" t="s">
        <v>26</v>
      </c>
      <c r="DC1" s="162" t="s">
        <v>202</v>
      </c>
      <c r="DD1" s="162" t="s">
        <v>122</v>
      </c>
      <c r="DE1" s="163" t="s">
        <v>123</v>
      </c>
      <c r="DF1" s="166" t="s">
        <v>280</v>
      </c>
      <c r="DG1" s="166" t="s">
        <v>281</v>
      </c>
      <c r="DH1" s="166" t="s">
        <v>282</v>
      </c>
      <c r="DI1" s="166" t="s">
        <v>283</v>
      </c>
      <c r="DJ1" s="166" t="s">
        <v>284</v>
      </c>
      <c r="DK1" s="166" t="s">
        <v>285</v>
      </c>
      <c r="DL1" s="166" t="s">
        <v>286</v>
      </c>
      <c r="DM1" s="166" t="s">
        <v>287</v>
      </c>
      <c r="DN1" s="166" t="s">
        <v>288</v>
      </c>
      <c r="DO1" s="167" t="s">
        <v>322</v>
      </c>
      <c r="DP1" s="167" t="s">
        <v>323</v>
      </c>
    </row>
    <row r="2" spans="1:120">
      <c r="A2" s="46"/>
      <c r="B2" s="46" t="str">
        <f>IF('【印】第１号様式(交付申請)'!AJ40="","",'【印】第１号様式(交付申請)'!AJ40)</f>
        <v/>
      </c>
      <c r="C2" s="46" t="str">
        <f>IF(基本情報シート!$B8="","",基本情報シート!$B8)</f>
        <v/>
      </c>
      <c r="D2" s="46" t="str">
        <f>IF(基本情報シート!$B9="","",基本情報シート!$B9)</f>
        <v/>
      </c>
      <c r="E2" s="46" t="str">
        <f>IF(基本情報シート!$B10="","",基本情報シート!$B10)</f>
        <v/>
      </c>
      <c r="F2" s="46" t="str">
        <f>IF(基本情報シート!$B11="","",基本情報シート!$B11)</f>
        <v/>
      </c>
      <c r="G2" s="46" t="str">
        <f>IF(基本情報シート!$B12="","",基本情報シート!$B12)</f>
        <v/>
      </c>
      <c r="H2" s="46" t="str">
        <f>IF(基本情報シート!$B15="","",基本情報シート!$B15)</f>
        <v/>
      </c>
      <c r="I2" s="46" t="str">
        <f>IF(基本情報シート!$B16="","",基本情報シート!$B16)</f>
        <v/>
      </c>
      <c r="J2" s="46" t="str">
        <f>IF(基本情報シート!$B17="","",基本情報シート!$B17)</f>
        <v/>
      </c>
      <c r="K2" s="46" t="str">
        <f>IF(基本情報シート!$B18="","",基本情報シート!$B18)</f>
        <v/>
      </c>
      <c r="L2" s="46" t="str">
        <f>IF(基本情報シート!$B19="","",基本情報シート!$B19)</f>
        <v/>
      </c>
      <c r="M2" s="46" t="str">
        <f>IF(基本情報シート!$B20="","",基本情報シート!$B20)</f>
        <v/>
      </c>
      <c r="N2" s="46" t="str">
        <f>IF(基本情報シート!$B21="","",基本情報シート!$B21)</f>
        <v/>
      </c>
      <c r="O2" s="46" t="str">
        <f>IF(基本情報シート!$B24="","",基本情報シート!$B24)</f>
        <v/>
      </c>
      <c r="P2" s="46" t="str">
        <f>IF(基本情報シート!$B26="","",基本情報シート!$B26)</f>
        <v/>
      </c>
      <c r="Q2" s="46" t="str">
        <f>IF(基本情報シート!$B27="","",基本情報シート!$B27)</f>
        <v/>
      </c>
      <c r="R2" s="46" t="str">
        <f>IF(基本情報シート!$B28="","",基本情報シート!$B28)</f>
        <v/>
      </c>
      <c r="S2" s="46" t="str">
        <f>IF(基本情報シート!$B29="","",基本情報シート!$B29)</f>
        <v/>
      </c>
      <c r="T2" s="160">
        <f>IF('(1)所要額調書・積算内訳書・BCP策定状況'!B$11="","",'(1)所要額調書・積算内訳書・BCP策定状況'!B$11)</f>
        <v>0</v>
      </c>
      <c r="U2" s="160" t="str">
        <f>IF('(1)所要額調書・積算内訳書・BCP策定状況'!C$11="","",'(1)所要額調書・積算内訳書・BCP策定状況'!C$11)</f>
        <v/>
      </c>
      <c r="V2" s="160">
        <f>IF('(1)所要額調書・積算内訳書・BCP策定状況'!D$11="","",'(1)所要額調書・積算内訳書・BCP策定状況'!D$11)</f>
        <v>0</v>
      </c>
      <c r="W2" s="160">
        <f>IF('(1)所要額調書・積算内訳書・BCP策定状況'!E$11="","",'(1)所要額調書・積算内訳書・BCP策定状況'!E$11)</f>
        <v>0</v>
      </c>
      <c r="X2" s="160">
        <f>IF('(1)所要額調書・積算内訳書・BCP策定状況'!F$11="","",'(1)所要額調書・積算内訳書・BCP策定状況'!F$11)</f>
        <v>0</v>
      </c>
      <c r="Y2" s="160">
        <f>IF('(1)所要額調書・積算内訳書・BCP策定状況'!H$11="","",'(1)所要額調書・積算内訳書・BCP策定状況'!H$11)</f>
        <v>0</v>
      </c>
      <c r="Z2" s="160">
        <f>IF('(1)所要額調書・積算内訳書・BCP策定状況'!I$11="","",'(1)所要額調書・積算内訳書・BCP策定状況'!I$11)</f>
        <v>0</v>
      </c>
      <c r="AA2" s="46" t="str">
        <f>IF('(1)所要額調書・積算内訳書・BCP策定状況'!B$19="","",'(1)所要額調書・積算内訳書・BCP策定状況'!B$19)</f>
        <v>選択してください</v>
      </c>
      <c r="AB2" s="46" t="str">
        <f>IF('(1)所要額調書・積算内訳書・BCP策定状況'!B$21="","",'(1)所要額調書・積算内訳書・BCP策定状況'!B$21)</f>
        <v/>
      </c>
      <c r="AC2" s="46" t="str">
        <f>IF('(1)所要額調書・積算内訳書・BCP策定状況'!F$21="","",'(1)所要額調書・積算内訳書・BCP策定状況'!F$21)</f>
        <v/>
      </c>
      <c r="AD2" s="160" t="str">
        <f>IF('(1)所要額調書・積算内訳書・BCP策定状況'!G$21="","",'(1)所要額調書・積算内訳書・BCP策定状況'!G$21)</f>
        <v/>
      </c>
      <c r="AE2" s="160" t="str">
        <f>IF('(1)所要額調書・積算内訳書・BCP策定状況'!H$21="","",'(1)所要額調書・積算内訳書・BCP策定状況'!H$21)</f>
        <v/>
      </c>
      <c r="AF2" s="160" t="str">
        <f>IF('(1)所要額調書・積算内訳書・BCP策定状況'!I$21="","",'(1)所要額調書・積算内訳書・BCP策定状況'!I$21)</f>
        <v>未入力事項があります</v>
      </c>
      <c r="AG2" s="46" t="str">
        <f>IF('(1)所要額調書・積算内訳書・BCP策定状況'!B$22="","",'(1)所要額調書・積算内訳書・BCP策定状況'!B$22)</f>
        <v/>
      </c>
      <c r="AH2" s="160" t="str">
        <f>IF('(1)所要額調書・積算内訳書・BCP策定状況'!F$22="","",'(1)所要額調書・積算内訳書・BCP策定状況'!K$21)</f>
        <v/>
      </c>
      <c r="AI2" s="160" t="str">
        <f>IF('(1)所要額調書・積算内訳書・BCP策定状況'!G$22="","",'(1)所要額調書・積算内訳書・BCP策定状況'!L$21)</f>
        <v/>
      </c>
      <c r="AJ2" s="160" t="str">
        <f>IF('(1)所要額調書・積算内訳書・BCP策定状況'!H$22="","",'(1)所要額調書・積算内訳書・BCP策定状況'!M$21)</f>
        <v/>
      </c>
      <c r="AK2" s="160">
        <f>IF('(1)所要額調書・積算内訳書・BCP策定状況'!I$22="","",'(1)所要額調書・積算内訳書・BCP策定状況'!N$21)</f>
        <v>0</v>
      </c>
      <c r="AL2" s="46" t="str">
        <f>IF('(1)所要額調書・積算内訳書・BCP策定状況'!B$23="","",'(1)所要額調書・積算内訳書・BCP策定状況'!B$23)</f>
        <v/>
      </c>
      <c r="AM2" s="46" t="str">
        <f>IF('(1)所要額調書・積算内訳書・BCP策定状況'!F$23="","",'(1)所要額調書・積算内訳書・BCP策定状況'!F$23)</f>
        <v/>
      </c>
      <c r="AN2" s="160" t="str">
        <f>IF('(1)所要額調書・積算内訳書・BCP策定状況'!G$23="","",'(1)所要額調書・積算内訳書・BCP策定状況'!G$23)</f>
        <v/>
      </c>
      <c r="AO2" s="160" t="str">
        <f>IF('(1)所要額調書・積算内訳書・BCP策定状況'!H$23="","",'(1)所要額調書・積算内訳書・BCP策定状況'!H$23)</f>
        <v/>
      </c>
      <c r="AP2" s="160">
        <f>IF('(1)所要額調書・積算内訳書・BCP策定状況'!I$23="","",'(1)所要額調書・積算内訳書・BCP策定状況'!I$23)</f>
        <v>0</v>
      </c>
      <c r="AQ2" s="46" t="str">
        <f>IF('(1)所要額調書・積算内訳書・BCP策定状況'!B$24="","",'(1)所要額調書・積算内訳書・BCP策定状況'!B$24)</f>
        <v/>
      </c>
      <c r="AR2" s="46" t="str">
        <f>IF('(1)所要額調書・積算内訳書・BCP策定状況'!F$24="","",'(1)所要額調書・積算内訳書・BCP策定状況'!F$24)</f>
        <v/>
      </c>
      <c r="AS2" s="160" t="str">
        <f>IF('(1)所要額調書・積算内訳書・BCP策定状況'!G$24="","",'(1)所要額調書・積算内訳書・BCP策定状況'!G$24)</f>
        <v/>
      </c>
      <c r="AT2" s="160" t="str">
        <f>IF('(1)所要額調書・積算内訳書・BCP策定状況'!H$24="","",'(1)所要額調書・積算内訳書・BCP策定状況'!H$24)</f>
        <v/>
      </c>
      <c r="AU2" s="160">
        <f>IF('(1)所要額調書・積算内訳書・BCP策定状況'!I$24="","",'(1)所要額調書・積算内訳書・BCP策定状況'!I$24)</f>
        <v>0</v>
      </c>
      <c r="AV2" s="160">
        <f>IF('(1)所要額調書・積算内訳書・BCP策定状況'!I$25="","",'(1)所要額調書・積算内訳書・BCP策定状況'!I$25)</f>
        <v>0</v>
      </c>
      <c r="AW2" s="46" t="str">
        <f>IF('(1)所要額調書・積算内訳書・BCP策定状況'!B$31="","",'(1)所要額調書・積算内訳書・BCP策定状況'!B$31)</f>
        <v>選択してください</v>
      </c>
      <c r="AX2" s="160">
        <f>IF('(1)変更所要額調書等'!B$12="","",'(1)変更所要額調書等'!B$12)</f>
        <v>0</v>
      </c>
      <c r="AY2" s="160">
        <f>IF('(1)変更所要額調書等'!C$12="","",'(1)変更所要額調書等'!C$12)</f>
        <v>0</v>
      </c>
      <c r="AZ2" s="160">
        <f>IF('(1)変更所要額調書等'!D$12="","",'(1)変更所要額調書等'!D$12)</f>
        <v>0</v>
      </c>
      <c r="BA2" s="160">
        <f>IF('(1)変更所要額調書等'!E$12="","",'(1)変更所要額調書等'!E$12)</f>
        <v>0</v>
      </c>
      <c r="BB2" s="160">
        <f>IF('(1)変更所要額調書等'!F$12="","",'(1)変更所要額調書等'!F$12)</f>
        <v>0</v>
      </c>
      <c r="BC2" s="160">
        <f>IF('(1)変更所要額調書等'!H$12="","",'(1)変更所要額調書等'!H$12)</f>
        <v>0</v>
      </c>
      <c r="BD2" s="160">
        <f>IF('(1)変更所要額調書等'!I$12="","",'(1)変更所要額調書等'!I$12)</f>
        <v>0</v>
      </c>
      <c r="BE2" s="46" t="str">
        <f>IF('(1)変更所要額調書等'!B$20="","",'(1)変更所要額調書等'!B$20)</f>
        <v>選択してください</v>
      </c>
      <c r="BF2" s="46" t="str">
        <f>IF('(1)変更所要額調書等'!B$22="","",'(1)変更所要額調書等'!B$22)</f>
        <v/>
      </c>
      <c r="BG2" s="46" t="str">
        <f>IF('(1)変更所要額調書等'!F$22="","",'(1)変更所要額調書等'!F$22)</f>
        <v/>
      </c>
      <c r="BH2" s="160" t="str">
        <f>IF('(1)変更所要額調書等'!G$22="","",'(1)変更所要額調書等'!G$22)</f>
        <v/>
      </c>
      <c r="BI2" s="160" t="str">
        <f>IF('(1)変更所要額調書等'!H$22="","",'(1)変更所要額調書等'!H$22)</f>
        <v/>
      </c>
      <c r="BJ2" s="160" t="str">
        <f>IF('(1)変更所要額調書等'!I$22="","",'(1)変更所要額調書等'!I$22)</f>
        <v>未入力事項があります</v>
      </c>
      <c r="BK2" s="46" t="str">
        <f>IF('(1)変更所要額調書等'!B$23="","",'(1)変更所要額調書等'!B$23)</f>
        <v/>
      </c>
      <c r="BL2" s="160" t="str">
        <f>IF('(1)変更所要額調書等'!F$23="","",'(1)変更所要額調書等'!F$23)</f>
        <v/>
      </c>
      <c r="BM2" s="160" t="str">
        <f>IF('(1)変更所要額調書等'!G$23="","",'(1)変更所要額調書等'!G$23)</f>
        <v/>
      </c>
      <c r="BN2" s="160" t="str">
        <f>IF('(1)変更所要額調書等'!H$23="","",'(1)変更所要額調書等'!H$23)</f>
        <v/>
      </c>
      <c r="BO2" s="160">
        <f>IF('(1)変更所要額調書等'!I$23="","",'(1)変更所要額調書等'!I$23)</f>
        <v>0</v>
      </c>
      <c r="BP2" s="46" t="str">
        <f>IF('(1)変更所要額調書等'!B$24="","",'(1)変更所要額調書等'!B$24)</f>
        <v/>
      </c>
      <c r="BQ2" s="46" t="str">
        <f>IF('(1)変更所要額調書等'!F$24="","",'(1)変更所要額調書等'!F$24)</f>
        <v/>
      </c>
      <c r="BR2" s="160" t="str">
        <f>IF('(1)変更所要額調書等'!G$24="","",'(1)変更所要額調書等'!G$24)</f>
        <v/>
      </c>
      <c r="BS2" s="160" t="str">
        <f>IF('(1)変更所要額調書等'!H$24="","",'(1)変更所要額調書等'!H$24)</f>
        <v/>
      </c>
      <c r="BT2" s="160">
        <f>IF('(1)変更所要額調書等'!I$24="","",'(1)変更所要額調書等'!I$24)</f>
        <v>0</v>
      </c>
      <c r="BU2" s="46" t="str">
        <f>IF('(1)変更所要額調書等'!B$25="","",'(1)変更所要額調書等'!B$25)</f>
        <v/>
      </c>
      <c r="BV2" s="46" t="str">
        <f>IF('(1)変更所要額調書等'!F$25="","",'(1)変更所要額調書等'!F$25)</f>
        <v/>
      </c>
      <c r="BW2" s="160" t="str">
        <f>IF('(1)変更所要額調書等'!G$25="","",'(1)変更所要額調書等'!G$25)</f>
        <v/>
      </c>
      <c r="BX2" s="160" t="str">
        <f>IF('(1)変更所要額調書等'!H$25="","",'(1)変更所要額調書等'!H$25)</f>
        <v/>
      </c>
      <c r="BY2" s="160">
        <f>IF('(1)変更所要額調書等'!I$25="","",'(1)変更所要額調書等'!I$25)</f>
        <v>0</v>
      </c>
      <c r="BZ2" s="160">
        <f>IF('(1)変更所要額調書等'!I$26="","",'(1)変更所要額調書等'!I$26)</f>
        <v>0</v>
      </c>
      <c r="CA2" s="164" t="str">
        <f>IF('(1)変更所要額調書等'!B$32="","",'(1)変更所要額調書等'!B$32)</f>
        <v>選択してください</v>
      </c>
      <c r="CB2" s="160">
        <f>IF('(1)実績額調書等'!B$12="","",'(1)実績額調書等'!B$12)</f>
        <v>0</v>
      </c>
      <c r="CC2" s="160" t="str">
        <f>IF('(1)実績額調書等'!C$12="","",'(1)実績額調書等'!C$12)</f>
        <v/>
      </c>
      <c r="CD2" s="160">
        <f>IF('(1)実績額調書等'!D$12="","",'(1)実績額調書等'!D$12)</f>
        <v>0</v>
      </c>
      <c r="CE2" s="160">
        <f>IF('(1)実績額調書等'!E$12="","",'(1)実績額調書等'!E$12)</f>
        <v>0</v>
      </c>
      <c r="CF2" s="160">
        <f>IF('(1)実績額調書等'!F$12="","",'(1)実績額調書等'!F$12)</f>
        <v>0</v>
      </c>
      <c r="CG2" s="160">
        <f>IF('(1)実績額調書等'!H$12="","",'(1)実績額調書等'!H$12)</f>
        <v>0</v>
      </c>
      <c r="CH2" s="160">
        <f>IF('(1)実績額調書等'!I$12="","",'(1)実績額調書等'!I$12)</f>
        <v>0</v>
      </c>
      <c r="CI2" s="160" t="str">
        <f>IF('(1)実績額調書等'!B$20="","",'(1)実績額調書等'!B$20)</f>
        <v>選択してください</v>
      </c>
      <c r="CJ2" s="160" t="str">
        <f>IF('(1)実績額調書等'!B$22="","",'(1)実績額調書等'!B$22)</f>
        <v/>
      </c>
      <c r="CK2" s="160" t="str">
        <f>IF('(1)実績額調書等'!F$22="","",'(1)実績額調書等'!F$22)</f>
        <v/>
      </c>
      <c r="CL2" s="160" t="str">
        <f>IF('(1)実績額調書等'!G$22="","",'(1)実績額調書等'!G$22)</f>
        <v/>
      </c>
      <c r="CM2" s="160" t="str">
        <f>IF('(1)実績額調書等'!H$22="","",'(1)実績額調書等'!H$22)</f>
        <v/>
      </c>
      <c r="CN2" s="160" t="str">
        <f>IF('(1)実績額調書等'!I$22="","",'(1)実績額調書等'!I$22)</f>
        <v>未入力事項があります</v>
      </c>
      <c r="CO2" s="160" t="str">
        <f>IF('(1)実績額調書等'!B$23="","",'(1)実績額調書等'!B$23)</f>
        <v/>
      </c>
      <c r="CP2" s="160" t="str">
        <f>IF('(1)実績額調書等'!F$23="","",'(1)実績額調書等'!F$23)</f>
        <v/>
      </c>
      <c r="CQ2" s="160" t="str">
        <f>IF('(1)実績額調書等'!G$23="","",'(1)実績額調書等'!G$23)</f>
        <v/>
      </c>
      <c r="CR2" s="160" t="str">
        <f>IF('(1)実績額調書等'!H$23="","",'(1)実績額調書等'!H$23)</f>
        <v/>
      </c>
      <c r="CS2" s="160">
        <f>IF('(1)実績額調書等'!I$23="","",'(1)実績額調書等'!I$23)</f>
        <v>0</v>
      </c>
      <c r="CT2" s="160" t="str">
        <f>IF('(1)実績額調書等'!B$24="","",'(1)実績額調書等'!B$24)</f>
        <v/>
      </c>
      <c r="CU2" s="160" t="str">
        <f>IF('(1)実績額調書等'!F$24="","",'(1)実績額調書等'!F$24)</f>
        <v/>
      </c>
      <c r="CV2" s="160" t="str">
        <f>IF('(1)実績額調書等'!G$24="","",'(1)実績額調書等'!G$24)</f>
        <v/>
      </c>
      <c r="CW2" s="160" t="str">
        <f>IF('(1)実績額調書等'!H$24="","",'(1)実績額調書等'!H$24)</f>
        <v/>
      </c>
      <c r="CX2" s="160">
        <f>IF('(1)実績額調書等'!I$24="","",'(1)実績額調書等'!I$24)</f>
        <v>0</v>
      </c>
      <c r="CY2" s="160" t="str">
        <f>IF('(1)実績額調書等'!B$25="","",'(1)実績額調書等'!B$25)</f>
        <v/>
      </c>
      <c r="CZ2" s="160" t="str">
        <f>IF('(1)実績額調書等'!F$25="","",'(1)実績額調書等'!F$25)</f>
        <v/>
      </c>
      <c r="DA2" s="160" t="str">
        <f>IF('(1)実績額調書等'!G$25="","",'(1)実績額調書等'!G$25)</f>
        <v/>
      </c>
      <c r="DB2" s="160" t="str">
        <f>IF('(1)実績額調書等'!H$25="","",'(1)実績額調書等'!H$25)</f>
        <v/>
      </c>
      <c r="DC2" s="160">
        <f>IF('(1)実績額調書等'!I$25="","",'(1)実績額調書等'!I$25)</f>
        <v>0</v>
      </c>
      <c r="DD2" s="160">
        <f>IF('(1)実績額調書等'!I$26="","",'(1)実績額調書等'!I$26)</f>
        <v>0</v>
      </c>
      <c r="DE2" s="160" t="str">
        <f>IF('(1)実績額調書等'!B$32="","",'(1)実績額調書等'!B$32)</f>
        <v>選択してください</v>
      </c>
      <c r="DF2" s="46" t="str">
        <f>【印】口座振替依頼書!P32&amp;【印】口座振替依頼書!Q32&amp;【印】口座振替依頼書!R32&amp;【印】口座振替依頼書!S32</f>
        <v/>
      </c>
      <c r="DG2" s="46" t="str">
        <f>【印】口座振替依頼書!B32&amp;【印】口座振替依頼書!H32</f>
        <v>銀行</v>
      </c>
      <c r="DH2" s="46" t="str">
        <f>【印】口座振替依頼書!T32&amp;【印】口座振替依頼書!U32&amp;【印】口座振替依頼書!V32</f>
        <v/>
      </c>
      <c r="DI2" s="46" t="str">
        <f>【印】口座振替依頼書!K32&amp;【印】口座振替依頼書!N32</f>
        <v>支店</v>
      </c>
      <c r="DJ2" s="46">
        <f>【印】口座振替依頼書!W32</f>
        <v>0</v>
      </c>
      <c r="DK2" s="46" t="str">
        <f>【印】口座振替依頼書!X32&amp;【印】口座振替依頼書!Y32&amp;【印】口座振替依頼書!Z32&amp;【印】口座振替依頼書!AA32&amp;【印】口座振替依頼書!AB32&amp;【印】口座振替依頼書!AC32&amp;【印】口座振替依頼書!AD32</f>
        <v/>
      </c>
      <c r="DL2" s="46" t="str">
        <f>【印】口座振替依頼書!B34&amp;【印】口座振替依頼書!C34&amp;【印】口座振替依頼書!D34&amp;【印】口座振替依頼書!E34&amp;【印】口座振替依頼書!F34&amp;【印】口座振替依頼書!G34&amp;【印】口座振替依頼書!H34&amp;【印】口座振替依頼書!I34&amp;【印】口座振替依頼書!J34&amp;【印】口座振替依頼書!K34&amp;【印】口座振替依頼書!L34&amp;【印】口座振替依頼書!M34&amp;【印】口座振替依頼書!N34&amp;【印】口座振替依頼書!O34&amp;【印】口座振替依頼書!P34&amp;【印】口座振替依頼書!Q34&amp;【印】口座振替依頼書!R34&amp;【印】口座振替依頼書!S34&amp;【印】口座振替依頼書!T34&amp;【印】口座振替依頼書!U34&amp;【印】口座振替依頼書!V34&amp;【印】口座振替依頼書!W34&amp;【印】口座振替依頼書!X34&amp;【印】口座振替依頼書!Y34&amp;【印】口座振替依頼書!Z34&amp;【印】口座振替依頼書!AA34&amp;【印】口座振替依頼書!AB34&amp;【印】口座振替依頼書!AC34&amp;【印】口座振替依頼書!AD34&amp;【印】口座振替依頼書!AE34</f>
        <v/>
      </c>
      <c r="DM2" s="46" t="str">
        <f>【印】口座振替依頼書!J22</f>
        <v/>
      </c>
      <c r="DN2" s="160">
        <f>'【印】第３号様式(実績報告)'!M25</f>
        <v>0</v>
      </c>
      <c r="DO2" s="46" t="str">
        <f>IF('(※該当時のみ)委任状'!C32="","",'(※該当時のみ)委任状'!C32)</f>
        <v/>
      </c>
      <c r="DP2" s="46" t="str">
        <f>IF('(※該当時のみ)委任状'!C35="","",'(※該当時のみ)委任状'!C35)</f>
        <v/>
      </c>
    </row>
  </sheetData>
  <sheetProtection password="83AF" sheet="1" objects="1" scenarios="1"/>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heetViews>
  <sheetFormatPr defaultRowHeight="13.2"/>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J41"/>
  <sheetViews>
    <sheetView view="pageBreakPreview" topLeftCell="A25" zoomScale="85" zoomScaleNormal="100" zoomScaleSheetLayoutView="85" workbookViewId="0">
      <selection activeCell="BH39" sqref="BH39"/>
    </sheetView>
  </sheetViews>
  <sheetFormatPr defaultColWidth="2.33203125" defaultRowHeight="18" customHeight="1"/>
  <cols>
    <col min="1" max="29" width="2.33203125" style="1"/>
    <col min="30" max="30" width="3.44140625" style="1" customWidth="1"/>
    <col min="31" max="32" width="2.33203125" style="1"/>
    <col min="33" max="33" width="3.44140625" style="1" customWidth="1"/>
    <col min="34" max="35" width="2.33203125" style="1"/>
    <col min="36" max="36" width="3.77734375" style="1" customWidth="1"/>
    <col min="37" max="16384" width="2.33203125" style="1"/>
  </cols>
  <sheetData>
    <row r="1" spans="2:36" ht="18" customHeight="1">
      <c r="B1" s="1" t="s">
        <v>135</v>
      </c>
    </row>
    <row r="2" spans="2:36" ht="18" customHeight="1">
      <c r="Y2" s="194" t="s">
        <v>119</v>
      </c>
      <c r="Z2" s="194"/>
      <c r="AA2" s="194"/>
      <c r="AB2" s="194"/>
      <c r="AC2" s="194"/>
      <c r="AD2" s="194"/>
      <c r="AE2" s="194"/>
      <c r="AF2" s="194"/>
      <c r="AG2" s="194"/>
      <c r="AH2" s="194"/>
      <c r="AI2" s="194"/>
      <c r="AJ2" s="194"/>
    </row>
    <row r="4" spans="2:36" ht="13.2" customHeight="1"/>
    <row r="5" spans="2:36" ht="18" customHeight="1">
      <c r="C5" s="1" t="s">
        <v>0</v>
      </c>
    </row>
    <row r="7" spans="2:36" ht="18" customHeight="1">
      <c r="N7" s="1" t="s">
        <v>1</v>
      </c>
    </row>
    <row r="8" spans="2:36" ht="46.2" customHeight="1">
      <c r="N8" s="204" t="str">
        <f>IF(基本情報シート!B11="","",基本情報シート!B11)</f>
        <v/>
      </c>
      <c r="O8" s="204"/>
      <c r="P8" s="204"/>
      <c r="Q8" s="204"/>
      <c r="R8" s="204"/>
      <c r="S8" s="204"/>
      <c r="T8" s="204"/>
      <c r="U8" s="204"/>
      <c r="V8" s="204"/>
      <c r="W8" s="204"/>
      <c r="X8" s="204"/>
      <c r="Y8" s="204"/>
      <c r="Z8" s="204"/>
      <c r="AA8" s="204"/>
      <c r="AB8" s="204"/>
      <c r="AC8" s="204"/>
      <c r="AD8" s="204"/>
      <c r="AE8" s="204"/>
      <c r="AF8" s="204"/>
      <c r="AG8" s="204"/>
      <c r="AH8" s="204"/>
      <c r="AI8" s="204"/>
    </row>
    <row r="9" spans="2:36" ht="21" customHeight="1">
      <c r="N9" s="30" t="s">
        <v>2</v>
      </c>
      <c r="O9" s="30"/>
      <c r="P9" s="30"/>
      <c r="Q9" s="30"/>
      <c r="R9" s="195" t="str">
        <f>IF(基本情報シート!B8="","",基本情報シート!B8)</f>
        <v/>
      </c>
      <c r="S9" s="195"/>
      <c r="T9" s="195"/>
      <c r="U9" s="195"/>
      <c r="V9" s="195"/>
      <c r="W9" s="195"/>
      <c r="X9" s="195"/>
      <c r="Y9" s="195"/>
      <c r="Z9" s="195"/>
      <c r="AA9" s="195"/>
      <c r="AB9" s="195"/>
      <c r="AC9" s="195"/>
      <c r="AD9" s="195"/>
      <c r="AE9" s="195"/>
      <c r="AF9" s="195"/>
      <c r="AG9" s="195"/>
      <c r="AH9" s="195"/>
      <c r="AI9" s="195"/>
    </row>
    <row r="10" spans="2:36" ht="26.25" customHeight="1">
      <c r="N10" s="206" t="s">
        <v>42</v>
      </c>
      <c r="O10" s="206"/>
      <c r="P10" s="206"/>
      <c r="Q10" s="206"/>
      <c r="R10" s="206"/>
      <c r="S10" s="206"/>
      <c r="T10" s="206"/>
      <c r="U10" s="195" t="str">
        <f>IF(基本情報シート!B11="","",基本情報シート!B9&amp;"　"&amp;基本情報シート!B10)</f>
        <v/>
      </c>
      <c r="V10" s="195"/>
      <c r="W10" s="195"/>
      <c r="X10" s="195"/>
      <c r="Y10" s="195"/>
      <c r="Z10" s="195"/>
      <c r="AA10" s="195"/>
      <c r="AB10" s="195"/>
      <c r="AC10" s="195"/>
      <c r="AD10" s="195"/>
      <c r="AE10" s="195"/>
      <c r="AF10" s="195"/>
      <c r="AG10" s="195"/>
      <c r="AH10" s="195"/>
      <c r="AI10" s="195"/>
      <c r="AJ10" s="30" t="s">
        <v>3</v>
      </c>
    </row>
    <row r="12" spans="2:36" ht="12" customHeight="1"/>
    <row r="13" spans="2:36" ht="18" customHeight="1">
      <c r="I13" s="1" t="s">
        <v>56</v>
      </c>
    </row>
    <row r="14" spans="2:36" ht="18" customHeight="1">
      <c r="I14" s="1" t="s">
        <v>138</v>
      </c>
    </row>
    <row r="16" spans="2:36" ht="8.25" customHeight="1"/>
    <row r="17" spans="1:36" ht="18" customHeight="1">
      <c r="B17" s="207" t="s">
        <v>342</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row>
    <row r="18" spans="1:36" ht="18" customHeight="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row>
    <row r="19" spans="1:36" ht="18" customHeight="1">
      <c r="A19" s="200" t="s">
        <v>10</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row>
    <row r="20" spans="1:36" ht="18" customHeight="1">
      <c r="A20" s="85"/>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row>
    <row r="21" spans="1:36" ht="18" customHeight="1">
      <c r="D21" s="1" t="s">
        <v>38</v>
      </c>
      <c r="E21" s="1" t="s">
        <v>215</v>
      </c>
      <c r="L21" s="297" t="str">
        <f>IF(基本情報シート!B19="","",基本情報シート!B19)</f>
        <v/>
      </c>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row>
    <row r="22" spans="1:36" ht="18" customHeight="1">
      <c r="L22" s="27"/>
      <c r="M22" s="27"/>
      <c r="N22" s="27"/>
      <c r="O22" s="27"/>
      <c r="P22" s="27"/>
      <c r="Q22" s="27"/>
      <c r="R22" s="27"/>
      <c r="S22" s="27"/>
      <c r="T22" s="27"/>
      <c r="U22" s="27"/>
      <c r="V22" s="27"/>
      <c r="W22" s="27"/>
      <c r="X22" s="27"/>
      <c r="Y22" s="27"/>
      <c r="Z22" s="27"/>
      <c r="AA22" s="27"/>
      <c r="AB22" s="27"/>
      <c r="AC22" s="27"/>
      <c r="AD22" s="27"/>
      <c r="AE22" s="27"/>
      <c r="AF22" s="27"/>
      <c r="AG22" s="27"/>
      <c r="AH22" s="27"/>
      <c r="AI22" s="27"/>
    </row>
    <row r="23" spans="1:36" ht="18" customHeight="1">
      <c r="D23" s="1" t="s">
        <v>39</v>
      </c>
      <c r="E23" s="1" t="s">
        <v>139</v>
      </c>
      <c r="L23" s="1" t="s">
        <v>40</v>
      </c>
      <c r="M23" s="202">
        <f>'(1)変更所要額調書等'!H12</f>
        <v>0</v>
      </c>
      <c r="N23" s="203"/>
      <c r="O23" s="203"/>
      <c r="P23" s="203"/>
      <c r="Q23" s="203"/>
      <c r="R23" s="203"/>
      <c r="S23" s="203"/>
      <c r="T23" s="203"/>
      <c r="U23" s="203"/>
      <c r="V23" s="203"/>
      <c r="W23" s="203"/>
      <c r="X23" s="25"/>
    </row>
    <row r="24" spans="1:36" ht="14.25" customHeight="1"/>
    <row r="25" spans="1:36" ht="18" customHeight="1">
      <c r="D25" s="1" t="s">
        <v>140</v>
      </c>
      <c r="E25" s="1" t="s">
        <v>141</v>
      </c>
      <c r="L25" s="1" t="s">
        <v>142</v>
      </c>
      <c r="M25" s="202">
        <f>'(1)変更所要額調書等'!D7</f>
        <v>0</v>
      </c>
      <c r="N25" s="203"/>
      <c r="O25" s="203"/>
      <c r="P25" s="203"/>
      <c r="Q25" s="203"/>
      <c r="R25" s="203"/>
      <c r="S25" s="203"/>
      <c r="T25" s="203"/>
      <c r="U25" s="203"/>
      <c r="V25" s="203"/>
      <c r="W25" s="203"/>
    </row>
    <row r="27" spans="1:36" ht="18" customHeight="1">
      <c r="E27" s="1" t="s">
        <v>4</v>
      </c>
    </row>
    <row r="28" spans="1:36" ht="18" customHeight="1">
      <c r="F28" s="1" t="s">
        <v>348</v>
      </c>
    </row>
    <row r="29" spans="1:36" ht="18" customHeight="1">
      <c r="F29" s="1" t="s">
        <v>341</v>
      </c>
    </row>
    <row r="30" spans="1:36" ht="18" customHeight="1">
      <c r="F30" s="1" t="s">
        <v>44</v>
      </c>
    </row>
    <row r="32" spans="1:36" ht="22.2" customHeight="1">
      <c r="C32" s="215" t="s">
        <v>329</v>
      </c>
      <c r="D32" s="215"/>
      <c r="E32" s="215"/>
      <c r="F32" s="215"/>
      <c r="G32" s="215"/>
      <c r="H32" s="222" t="s">
        <v>332</v>
      </c>
      <c r="I32" s="222"/>
      <c r="J32" s="222"/>
      <c r="K32" s="222"/>
      <c r="L32" s="222"/>
      <c r="M32" s="222"/>
      <c r="N32" s="222"/>
      <c r="O32" s="208" t="str">
        <f>IF(基本情報シート!B15="","",基本情報シート!B15)</f>
        <v/>
      </c>
      <c r="P32" s="208"/>
      <c r="Q32" s="208"/>
      <c r="R32" s="208"/>
      <c r="S32" s="208"/>
      <c r="T32" s="208"/>
      <c r="U32" s="208"/>
      <c r="V32" s="208"/>
      <c r="W32" s="208"/>
      <c r="X32" s="208"/>
      <c r="Y32" s="208"/>
      <c r="Z32" s="208"/>
      <c r="AA32" s="208"/>
      <c r="AB32" s="208"/>
      <c r="AC32" s="208"/>
      <c r="AD32" s="208"/>
      <c r="AE32" s="208"/>
      <c r="AF32" s="208"/>
      <c r="AG32" s="208"/>
      <c r="AH32" s="208"/>
      <c r="AI32" s="208"/>
    </row>
    <row r="33" spans="3:36" ht="22.2" customHeight="1">
      <c r="C33" s="215"/>
      <c r="D33" s="215"/>
      <c r="E33" s="215"/>
      <c r="F33" s="215"/>
      <c r="G33" s="215"/>
      <c r="H33" s="223" t="s">
        <v>331</v>
      </c>
      <c r="I33" s="223"/>
      <c r="J33" s="223"/>
      <c r="K33" s="223"/>
      <c r="L33" s="223"/>
      <c r="M33" s="223"/>
      <c r="N33" s="223"/>
      <c r="O33" s="209" t="str">
        <f>IF(基本情報シート!B16="","",基本情報シート!B16)</f>
        <v/>
      </c>
      <c r="P33" s="209"/>
      <c r="Q33" s="209"/>
      <c r="R33" s="209"/>
      <c r="S33" s="209"/>
      <c r="T33" s="209"/>
      <c r="U33" s="209"/>
      <c r="V33" s="209"/>
      <c r="W33" s="209"/>
      <c r="X33" s="209"/>
      <c r="Y33" s="209"/>
      <c r="Z33" s="209"/>
      <c r="AA33" s="209"/>
      <c r="AB33" s="209"/>
      <c r="AC33" s="209"/>
      <c r="AD33" s="209"/>
      <c r="AE33" s="209"/>
      <c r="AF33" s="209"/>
      <c r="AG33" s="209"/>
      <c r="AH33" s="209"/>
      <c r="AI33" s="209"/>
    </row>
    <row r="34" spans="3:36" ht="22.2" customHeight="1">
      <c r="C34" s="215"/>
      <c r="D34" s="215"/>
      <c r="E34" s="215"/>
      <c r="F34" s="215"/>
      <c r="G34" s="215"/>
      <c r="H34" s="223" t="s">
        <v>117</v>
      </c>
      <c r="I34" s="223"/>
      <c r="J34" s="223"/>
      <c r="K34" s="223"/>
      <c r="L34" s="223"/>
      <c r="M34" s="223"/>
      <c r="N34" s="223"/>
      <c r="O34" s="209" t="str">
        <f>IF(基本情報シート!B17="","",基本情報シート!B17)</f>
        <v/>
      </c>
      <c r="P34" s="209"/>
      <c r="Q34" s="209"/>
      <c r="R34" s="209"/>
      <c r="S34" s="209"/>
      <c r="T34" s="209"/>
      <c r="U34" s="209"/>
      <c r="V34" s="209"/>
      <c r="W34" s="209"/>
      <c r="X34" s="209"/>
      <c r="Y34" s="209"/>
      <c r="Z34" s="209"/>
      <c r="AA34" s="209"/>
      <c r="AB34" s="209"/>
      <c r="AC34" s="209"/>
      <c r="AD34" s="209"/>
      <c r="AE34" s="209"/>
      <c r="AF34" s="209"/>
      <c r="AG34" s="209"/>
      <c r="AH34" s="209"/>
      <c r="AI34" s="209"/>
    </row>
    <row r="35" spans="3:36" ht="22.2" customHeight="1" thickBot="1">
      <c r="C35" s="215"/>
      <c r="D35" s="215"/>
      <c r="E35" s="215"/>
      <c r="F35" s="215"/>
      <c r="G35" s="215"/>
      <c r="H35" s="224" t="s">
        <v>333</v>
      </c>
      <c r="I35" s="224"/>
      <c r="J35" s="224"/>
      <c r="K35" s="224"/>
      <c r="L35" s="224"/>
      <c r="M35" s="224"/>
      <c r="N35" s="224"/>
      <c r="O35" s="210" t="str">
        <f>IF(基本情報シート!B18="","",基本情報シート!B18)</f>
        <v/>
      </c>
      <c r="P35" s="210"/>
      <c r="Q35" s="210"/>
      <c r="R35" s="210"/>
      <c r="S35" s="210"/>
      <c r="T35" s="210"/>
      <c r="U35" s="210"/>
      <c r="V35" s="210"/>
      <c r="W35" s="210"/>
      <c r="X35" s="210"/>
      <c r="Y35" s="210"/>
      <c r="Z35" s="210"/>
      <c r="AA35" s="210"/>
      <c r="AB35" s="210"/>
      <c r="AC35" s="210"/>
      <c r="AD35" s="210"/>
      <c r="AE35" s="210"/>
      <c r="AF35" s="210"/>
      <c r="AG35" s="210"/>
      <c r="AH35" s="210"/>
      <c r="AI35" s="210"/>
    </row>
    <row r="36" spans="3:36" ht="22.2" customHeight="1">
      <c r="C36" s="351" t="s">
        <v>5</v>
      </c>
      <c r="D36" s="352"/>
      <c r="E36" s="352"/>
      <c r="F36" s="352"/>
      <c r="G36" s="353"/>
      <c r="H36" s="359" t="s">
        <v>7</v>
      </c>
      <c r="I36" s="360"/>
      <c r="J36" s="360"/>
      <c r="K36" s="360"/>
      <c r="L36" s="360"/>
      <c r="M36" s="360"/>
      <c r="N36" s="360"/>
      <c r="O36" s="361" t="str">
        <f>IF(基本情報シート!B24="","",基本情報シート!B24)</f>
        <v/>
      </c>
      <c r="P36" s="362"/>
      <c r="Q36" s="362"/>
      <c r="R36" s="362"/>
      <c r="S36" s="362"/>
      <c r="T36" s="362"/>
      <c r="U36" s="362"/>
      <c r="V36" s="362"/>
      <c r="W36" s="362"/>
      <c r="X36" s="362"/>
      <c r="Y36" s="362"/>
      <c r="Z36" s="362"/>
      <c r="AA36" s="362"/>
      <c r="AB36" s="362"/>
      <c r="AC36" s="362"/>
      <c r="AD36" s="362"/>
      <c r="AE36" s="362"/>
      <c r="AF36" s="362"/>
      <c r="AG36" s="362"/>
      <c r="AH36" s="362"/>
      <c r="AI36" s="363"/>
    </row>
    <row r="37" spans="3:36" ht="22.2" customHeight="1">
      <c r="C37" s="354"/>
      <c r="D37" s="200"/>
      <c r="E37" s="200"/>
      <c r="F37" s="200"/>
      <c r="G37" s="355"/>
      <c r="H37" s="364" t="s">
        <v>327</v>
      </c>
      <c r="I37" s="325"/>
      <c r="J37" s="325"/>
      <c r="K37" s="325"/>
      <c r="L37" s="325"/>
      <c r="M37" s="325"/>
      <c r="N37" s="325"/>
      <c r="O37" s="326" t="str">
        <f>IF(基本情報シート!B25="","",基本情報シート!B25)</f>
        <v/>
      </c>
      <c r="P37" s="327"/>
      <c r="Q37" s="327"/>
      <c r="R37" s="327"/>
      <c r="S37" s="327"/>
      <c r="T37" s="327"/>
      <c r="U37" s="327"/>
      <c r="V37" s="327"/>
      <c r="W37" s="327"/>
      <c r="X37" s="327"/>
      <c r="Y37" s="327"/>
      <c r="Z37" s="327"/>
      <c r="AA37" s="327"/>
      <c r="AB37" s="327"/>
      <c r="AC37" s="327"/>
      <c r="AD37" s="327"/>
      <c r="AE37" s="327"/>
      <c r="AF37" s="327"/>
      <c r="AG37" s="327"/>
      <c r="AH37" s="327"/>
      <c r="AI37" s="365"/>
    </row>
    <row r="38" spans="3:36" ht="22.2" customHeight="1">
      <c r="C38" s="354"/>
      <c r="D38" s="200"/>
      <c r="E38" s="200"/>
      <c r="F38" s="200"/>
      <c r="G38" s="355"/>
      <c r="H38" s="364" t="s">
        <v>43</v>
      </c>
      <c r="I38" s="325"/>
      <c r="J38" s="325"/>
      <c r="K38" s="325"/>
      <c r="L38" s="325"/>
      <c r="M38" s="325"/>
      <c r="N38" s="325"/>
      <c r="O38" s="326" t="str">
        <f>IF(基本情報シート!B26="","",基本情報シート!B26)</f>
        <v/>
      </c>
      <c r="P38" s="327"/>
      <c r="Q38" s="327"/>
      <c r="R38" s="327"/>
      <c r="S38" s="327"/>
      <c r="T38" s="327"/>
      <c r="U38" s="327"/>
      <c r="V38" s="327"/>
      <c r="W38" s="327"/>
      <c r="X38" s="327"/>
      <c r="Y38" s="327"/>
      <c r="Z38" s="327"/>
      <c r="AA38" s="327"/>
      <c r="AB38" s="327"/>
      <c r="AC38" s="327"/>
      <c r="AD38" s="327"/>
      <c r="AE38" s="327"/>
      <c r="AF38" s="327"/>
      <c r="AG38" s="327"/>
      <c r="AH38" s="327"/>
      <c r="AI38" s="365"/>
    </row>
    <row r="39" spans="3:36" ht="22.2" customHeight="1">
      <c r="C39" s="354"/>
      <c r="D39" s="200"/>
      <c r="E39" s="200"/>
      <c r="F39" s="200"/>
      <c r="G39" s="355"/>
      <c r="H39" s="366" t="s">
        <v>6</v>
      </c>
      <c r="I39" s="329"/>
      <c r="J39" s="329"/>
      <c r="K39" s="329"/>
      <c r="L39" s="329"/>
      <c r="M39" s="329"/>
      <c r="N39" s="329"/>
      <c r="O39" s="326" t="str">
        <f>IF(基本情報シート!B27="","",基本情報シート!B27)</f>
        <v/>
      </c>
      <c r="P39" s="327"/>
      <c r="Q39" s="327"/>
      <c r="R39" s="327"/>
      <c r="S39" s="327"/>
      <c r="T39" s="327"/>
      <c r="U39" s="327"/>
      <c r="V39" s="327"/>
      <c r="W39" s="327"/>
      <c r="X39" s="327"/>
      <c r="Y39" s="327"/>
      <c r="Z39" s="327"/>
      <c r="AA39" s="327"/>
      <c r="AB39" s="327"/>
      <c r="AC39" s="327"/>
      <c r="AD39" s="327"/>
      <c r="AE39" s="327"/>
      <c r="AF39" s="327"/>
      <c r="AG39" s="327"/>
      <c r="AH39" s="327"/>
      <c r="AI39" s="365"/>
    </row>
    <row r="40" spans="3:36" ht="22.2" customHeight="1">
      <c r="C40" s="354"/>
      <c r="D40" s="200"/>
      <c r="E40" s="200"/>
      <c r="F40" s="200"/>
      <c r="G40" s="355"/>
      <c r="H40" s="344" t="s">
        <v>8</v>
      </c>
      <c r="I40" s="304"/>
      <c r="J40" s="304"/>
      <c r="K40" s="304"/>
      <c r="L40" s="304"/>
      <c r="M40" s="304"/>
      <c r="N40" s="304"/>
      <c r="O40" s="305" t="str">
        <f>IF(基本情報シート!B28="","",基本情報シート!B28)</f>
        <v/>
      </c>
      <c r="P40" s="306"/>
      <c r="Q40" s="306"/>
      <c r="R40" s="306"/>
      <c r="S40" s="306"/>
      <c r="T40" s="306"/>
      <c r="U40" s="306"/>
      <c r="V40" s="306"/>
      <c r="W40" s="306"/>
      <c r="X40" s="306"/>
      <c r="Y40" s="306"/>
      <c r="Z40" s="306"/>
      <c r="AA40" s="306"/>
      <c r="AB40" s="306"/>
      <c r="AC40" s="306"/>
      <c r="AD40" s="306"/>
      <c r="AE40" s="306"/>
      <c r="AF40" s="306"/>
      <c r="AG40" s="306"/>
      <c r="AH40" s="306"/>
      <c r="AI40" s="345"/>
    </row>
    <row r="41" spans="3:36" ht="45.6" customHeight="1" thickBot="1">
      <c r="C41" s="356"/>
      <c r="D41" s="357"/>
      <c r="E41" s="357"/>
      <c r="F41" s="357"/>
      <c r="G41" s="358"/>
      <c r="H41" s="346" t="s">
        <v>9</v>
      </c>
      <c r="I41" s="347"/>
      <c r="J41" s="347"/>
      <c r="K41" s="347"/>
      <c r="L41" s="347"/>
      <c r="M41" s="347"/>
      <c r="N41" s="347"/>
      <c r="O41" s="348">
        <f>IF(基本情報シート!B29=基本情報シート!A11,基本情報シート!B11,基本情報シート!B20)</f>
        <v>0</v>
      </c>
      <c r="P41" s="349"/>
      <c r="Q41" s="349"/>
      <c r="R41" s="349"/>
      <c r="S41" s="349"/>
      <c r="T41" s="349"/>
      <c r="U41" s="349"/>
      <c r="V41" s="349"/>
      <c r="W41" s="349"/>
      <c r="X41" s="349"/>
      <c r="Y41" s="349"/>
      <c r="Z41" s="349"/>
      <c r="AA41" s="349"/>
      <c r="AB41" s="349"/>
      <c r="AC41" s="349"/>
      <c r="AD41" s="349"/>
      <c r="AE41" s="349"/>
      <c r="AF41" s="349"/>
      <c r="AG41" s="349"/>
      <c r="AH41" s="349"/>
      <c r="AI41" s="350"/>
      <c r="AJ41" s="186" t="str">
        <f>IFERROR(VLOOKUP(O34,サービス種別!G3:H36,2,FALSE),IFERROR(VLOOKUP(O34,サービス種別!I3:J37,2,FALSE),IFERROR(VLOOKUP(O34,サービス種別!K3:L41,2,FALSE),IFERROR(VLOOKUP(O34,サービス種別!M3:N6,2,FALSE),""))))</f>
        <v/>
      </c>
    </row>
  </sheetData>
  <sheetProtection password="83AF" sheet="1" objects="1" scenarios="1"/>
  <mergeCells count="32">
    <mergeCell ref="C32:G35"/>
    <mergeCell ref="H32:N32"/>
    <mergeCell ref="O32:AI32"/>
    <mergeCell ref="H33:N33"/>
    <mergeCell ref="O33:AI33"/>
    <mergeCell ref="H34:N34"/>
    <mergeCell ref="O34:AI34"/>
    <mergeCell ref="H35:N35"/>
    <mergeCell ref="O35:AI35"/>
    <mergeCell ref="M25:W25"/>
    <mergeCell ref="Y2:AJ2"/>
    <mergeCell ref="N8:AI8"/>
    <mergeCell ref="R9:AI9"/>
    <mergeCell ref="N10:T10"/>
    <mergeCell ref="U10:AI10"/>
    <mergeCell ref="B17:AJ17"/>
    <mergeCell ref="H40:N40"/>
    <mergeCell ref="O40:AI40"/>
    <mergeCell ref="H41:N41"/>
    <mergeCell ref="O41:AI41"/>
    <mergeCell ref="A19:AJ19"/>
    <mergeCell ref="L21:AI21"/>
    <mergeCell ref="M23:W23"/>
    <mergeCell ref="C36:G41"/>
    <mergeCell ref="H36:N36"/>
    <mergeCell ref="O36:AI36"/>
    <mergeCell ref="H38:N38"/>
    <mergeCell ref="O38:AI38"/>
    <mergeCell ref="H39:N39"/>
    <mergeCell ref="O39:AI39"/>
    <mergeCell ref="H37:N37"/>
    <mergeCell ref="O37:AI37"/>
  </mergeCells>
  <phoneticPr fontId="3"/>
  <printOptions horizontalCentered="1" verticalCentered="1"/>
  <pageMargins left="0.78740157480314965" right="0.78740157480314965" top="0.59055118110236227" bottom="0.59055118110236227" header="0.51181102362204722" footer="0.11811023622047245"/>
  <pageSetup paperSize="9" scale="98"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K58"/>
  <sheetViews>
    <sheetView view="pageBreakPreview" zoomScale="85" zoomScaleNormal="70" zoomScaleSheetLayoutView="85" workbookViewId="0">
      <selection activeCell="O17" sqref="O17"/>
    </sheetView>
  </sheetViews>
  <sheetFormatPr defaultColWidth="8.88671875" defaultRowHeight="13.2"/>
  <cols>
    <col min="1" max="1" width="1.109375" style="54" customWidth="1"/>
    <col min="2" max="2" width="21" style="54" customWidth="1"/>
    <col min="3" max="3" width="17.44140625" style="54" customWidth="1"/>
    <col min="4" max="4" width="22" style="54" customWidth="1"/>
    <col min="5" max="5" width="20" style="54" customWidth="1"/>
    <col min="6" max="7" width="20.77734375" style="54" customWidth="1"/>
    <col min="8" max="8" width="21.44140625" style="54" customWidth="1"/>
    <col min="9" max="9" width="24.21875" style="54" customWidth="1"/>
    <col min="10" max="10" width="3.77734375" style="54" customWidth="1"/>
    <col min="11" max="11" width="6.77734375" style="54" customWidth="1"/>
    <col min="12" max="16384" width="8.88671875" style="54"/>
  </cols>
  <sheetData>
    <row r="1" spans="1:37" s="80" customFormat="1" ht="13.5" customHeight="1">
      <c r="A1" s="77"/>
      <c r="B1" s="78" t="s">
        <v>115</v>
      </c>
      <c r="C1" s="79"/>
      <c r="D1" s="79"/>
      <c r="E1" s="79"/>
      <c r="F1" s="53" t="s">
        <v>216</v>
      </c>
      <c r="G1" s="225" t="str">
        <f>IF(基本情報シート!B19="","",基本情報シート!B19)</f>
        <v/>
      </c>
      <c r="H1" s="225"/>
      <c r="I1" s="225"/>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row>
    <row r="2" spans="1:37" ht="13.5" customHeight="1">
      <c r="A2" s="52"/>
      <c r="B2" s="2"/>
      <c r="C2" s="3"/>
      <c r="D2" s="3"/>
      <c r="E2" s="3"/>
      <c r="F2" s="53"/>
      <c r="G2" s="298"/>
      <c r="H2" s="298"/>
      <c r="I2" s="298"/>
      <c r="J2" s="3"/>
      <c r="K2" s="3"/>
      <c r="L2" s="3"/>
      <c r="M2" s="3"/>
      <c r="N2" s="3"/>
      <c r="O2" s="3"/>
      <c r="P2" s="3"/>
      <c r="Q2" s="3"/>
      <c r="R2" s="3"/>
      <c r="S2" s="3"/>
      <c r="T2" s="3"/>
      <c r="U2" s="3"/>
      <c r="V2" s="3"/>
      <c r="W2" s="3"/>
      <c r="X2" s="3"/>
      <c r="Y2" s="3"/>
      <c r="Z2" s="3"/>
      <c r="AA2" s="3"/>
      <c r="AB2" s="3"/>
      <c r="AC2" s="3"/>
      <c r="AD2" s="3"/>
      <c r="AE2" s="3"/>
      <c r="AF2" s="3"/>
      <c r="AG2" s="3"/>
      <c r="AH2" s="3"/>
      <c r="AI2" s="3"/>
      <c r="AJ2" s="52"/>
      <c r="AK2" s="52"/>
    </row>
    <row r="3" spans="1:37" ht="13.5" customHeight="1">
      <c r="A3" s="52"/>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52"/>
      <c r="AK3" s="52"/>
    </row>
    <row r="4" spans="1:37" ht="27" customHeight="1">
      <c r="A4" s="52"/>
      <c r="B4" s="228" t="s">
        <v>59</v>
      </c>
      <c r="C4" s="228"/>
      <c r="D4" s="229"/>
      <c r="E4" s="229"/>
      <c r="F4" s="229"/>
      <c r="G4" s="229"/>
      <c r="H4" s="229"/>
      <c r="I4" s="229"/>
      <c r="J4" s="229"/>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row>
    <row r="5" spans="1:37" ht="27" customHeight="1">
      <c r="A5" s="52"/>
      <c r="B5" s="228" t="s">
        <v>157</v>
      </c>
      <c r="C5" s="228"/>
      <c r="D5" s="229"/>
      <c r="E5" s="229"/>
      <c r="F5" s="229"/>
      <c r="G5" s="229"/>
      <c r="H5" s="229"/>
      <c r="I5" s="229"/>
      <c r="J5" s="229"/>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7" spans="1:37" s="6" customFormat="1" ht="33" customHeight="1">
      <c r="B7" s="299" t="s">
        <v>194</v>
      </c>
      <c r="C7" s="299"/>
      <c r="D7" s="300">
        <f>'【印】第１号様式(交付申請)'!M23</f>
        <v>0</v>
      </c>
      <c r="E7" s="300"/>
      <c r="F7" s="301" t="str">
        <f>IF(D7="","必ず当初交付決定額を入力してください。",IF(D7&gt;E12,"当初交付決定額が、選択した機器種別の補助基準額を超えています。",""))</f>
        <v/>
      </c>
      <c r="G7" s="302"/>
      <c r="H7" s="302"/>
      <c r="I7" s="302"/>
    </row>
    <row r="8" spans="1:37">
      <c r="I8" s="56" t="s">
        <v>11</v>
      </c>
    </row>
    <row r="9" spans="1:37" ht="21" customHeight="1" thickBot="1">
      <c r="B9" s="57" t="s">
        <v>28</v>
      </c>
      <c r="C9" s="57" t="s">
        <v>31</v>
      </c>
      <c r="D9" s="57" t="s">
        <v>29</v>
      </c>
      <c r="E9" s="57" t="s">
        <v>32</v>
      </c>
      <c r="F9" s="57" t="s">
        <v>129</v>
      </c>
      <c r="G9" s="57" t="s">
        <v>130</v>
      </c>
      <c r="H9" s="57" t="s">
        <v>131</v>
      </c>
      <c r="I9" s="57" t="s">
        <v>132</v>
      </c>
    </row>
    <row r="10" spans="1:37" ht="16.8" thickTop="1">
      <c r="B10" s="226" t="s">
        <v>192</v>
      </c>
      <c r="C10" s="226" t="s">
        <v>37</v>
      </c>
      <c r="D10" s="88" t="s">
        <v>82</v>
      </c>
      <c r="E10" s="226" t="s">
        <v>30</v>
      </c>
      <c r="F10" s="88" t="s">
        <v>193</v>
      </c>
      <c r="G10" s="230" t="s">
        <v>35</v>
      </c>
      <c r="H10" s="59" t="s">
        <v>139</v>
      </c>
      <c r="I10" s="232" t="s">
        <v>134</v>
      </c>
    </row>
    <row r="11" spans="1:37" ht="50.4" customHeight="1">
      <c r="B11" s="227"/>
      <c r="C11" s="227"/>
      <c r="D11" s="89" t="s">
        <v>33</v>
      </c>
      <c r="E11" s="227"/>
      <c r="F11" s="61" t="s">
        <v>128</v>
      </c>
      <c r="G11" s="231"/>
      <c r="H11" s="62" t="s">
        <v>133</v>
      </c>
      <c r="I11" s="233"/>
    </row>
    <row r="12" spans="1:37" ht="49.95" customHeight="1" thickBot="1">
      <c r="B12" s="63">
        <f>I28</f>
        <v>0</v>
      </c>
      <c r="C12" s="170">
        <v>0</v>
      </c>
      <c r="D12" s="64">
        <f>+B12-C12</f>
        <v>0</v>
      </c>
      <c r="E12" s="64">
        <f>VLOOKUP(B20,B49:C57,2,FALSE)</f>
        <v>0</v>
      </c>
      <c r="F12" s="64">
        <f>MIN(D12,E12)</f>
        <v>0</v>
      </c>
      <c r="G12" s="65" t="s">
        <v>58</v>
      </c>
      <c r="H12" s="66">
        <f>ROUNDDOWN(F12*3/4,-3)</f>
        <v>0</v>
      </c>
      <c r="I12" s="92">
        <f>B12-H12</f>
        <v>0</v>
      </c>
    </row>
    <row r="13" spans="1:37" ht="13.8" thickTop="1">
      <c r="C13" s="81" t="str">
        <f>IF(C12="","※寄付金等ぼ該当が無い場合は、「0」で入力してください。","")</f>
        <v/>
      </c>
    </row>
    <row r="15" spans="1:37" ht="12.45" customHeight="1">
      <c r="F15" s="56"/>
      <c r="H15" s="56"/>
    </row>
    <row r="16" spans="1:37" ht="36" customHeight="1">
      <c r="B16" s="236" t="s">
        <v>158</v>
      </c>
      <c r="C16" s="236"/>
      <c r="D16" s="236"/>
      <c r="E16" s="236"/>
      <c r="F16" s="236"/>
      <c r="G16" s="236"/>
      <c r="H16" s="236"/>
      <c r="I16" s="236"/>
    </row>
    <row r="17" spans="1:11" ht="40.950000000000003" customHeight="1">
      <c r="B17" s="243" t="s">
        <v>209</v>
      </c>
      <c r="C17" s="243"/>
      <c r="D17" s="243"/>
      <c r="E17" s="243"/>
      <c r="F17" s="243"/>
      <c r="G17" s="243"/>
      <c r="H17" s="243"/>
      <c r="I17" s="243"/>
    </row>
    <row r="18" spans="1:11">
      <c r="B18" s="6"/>
      <c r="C18" s="6"/>
      <c r="D18" s="6"/>
      <c r="E18" s="6"/>
      <c r="F18" s="6"/>
      <c r="G18" s="6"/>
      <c r="H18" s="6"/>
      <c r="I18" s="6"/>
    </row>
    <row r="19" spans="1:11" ht="25.2" customHeight="1" thickBot="1">
      <c r="B19" s="6"/>
      <c r="C19" s="6"/>
      <c r="D19" s="6"/>
      <c r="E19" s="6"/>
      <c r="F19" s="6"/>
      <c r="G19" s="6"/>
      <c r="H19" s="6"/>
      <c r="I19" s="6"/>
    </row>
    <row r="20" spans="1:11" ht="33" customHeight="1" thickTop="1" thickBot="1">
      <c r="B20" s="240" t="s">
        <v>91</v>
      </c>
      <c r="C20" s="241"/>
      <c r="D20" s="241"/>
      <c r="E20" s="242"/>
      <c r="F20" s="244" t="str">
        <f>VLOOKUP($B20,$B$49:$D$57,3,FALSE)</f>
        <v>左枠に申請する「機器種別」を選択してください。</v>
      </c>
      <c r="G20" s="244"/>
      <c r="H20" s="244"/>
      <c r="I20" s="244"/>
    </row>
    <row r="21" spans="1:11" s="74" customFormat="1" ht="24" customHeight="1" thickTop="1">
      <c r="B21" s="245" t="s">
        <v>195</v>
      </c>
      <c r="C21" s="245"/>
      <c r="D21" s="245"/>
      <c r="E21" s="245"/>
      <c r="F21" s="75" t="s">
        <v>336</v>
      </c>
      <c r="G21" s="75" t="s">
        <v>25</v>
      </c>
      <c r="H21" s="75" t="s">
        <v>26</v>
      </c>
      <c r="I21" s="75" t="s">
        <v>47</v>
      </c>
    </row>
    <row r="22" spans="1:11" ht="24" customHeight="1">
      <c r="A22" s="67"/>
      <c r="B22" s="246"/>
      <c r="C22" s="246"/>
      <c r="D22" s="246"/>
      <c r="E22" s="247"/>
      <c r="F22" s="172"/>
      <c r="G22" s="173"/>
      <c r="H22" s="174"/>
      <c r="I22" s="83" t="str">
        <f>IF(OR(B20="選択してください",B22="",F22="",G22="",H22=""),"未入力事項があります",G22*H22)</f>
        <v>未入力事項があります</v>
      </c>
    </row>
    <row r="23" spans="1:11" ht="24" customHeight="1">
      <c r="A23" s="67"/>
      <c r="B23" s="246"/>
      <c r="C23" s="246"/>
      <c r="D23" s="246"/>
      <c r="E23" s="247"/>
      <c r="F23" s="172"/>
      <c r="G23" s="175"/>
      <c r="H23" s="176"/>
      <c r="I23" s="47">
        <f t="shared" ref="I23:I25" si="0">G23*H23</f>
        <v>0</v>
      </c>
    </row>
    <row r="24" spans="1:11" ht="24" customHeight="1">
      <c r="A24" s="67"/>
      <c r="B24" s="246"/>
      <c r="C24" s="246"/>
      <c r="D24" s="246"/>
      <c r="E24" s="247"/>
      <c r="F24" s="172"/>
      <c r="G24" s="175"/>
      <c r="H24" s="176"/>
      <c r="I24" s="47">
        <f t="shared" si="0"/>
        <v>0</v>
      </c>
    </row>
    <row r="25" spans="1:11" ht="24" customHeight="1" thickBot="1">
      <c r="A25" s="67"/>
      <c r="B25" s="248"/>
      <c r="C25" s="248"/>
      <c r="D25" s="248"/>
      <c r="E25" s="249"/>
      <c r="F25" s="172"/>
      <c r="G25" s="175"/>
      <c r="H25" s="176"/>
      <c r="I25" s="47">
        <f t="shared" si="0"/>
        <v>0</v>
      </c>
    </row>
    <row r="26" spans="1:11" ht="24" customHeight="1" thickTop="1">
      <c r="A26" s="67"/>
      <c r="B26" s="68"/>
      <c r="C26" s="69"/>
      <c r="D26" s="69"/>
      <c r="E26" s="69"/>
      <c r="F26" s="48"/>
      <c r="G26" s="48"/>
      <c r="H26" s="49" t="s">
        <v>83</v>
      </c>
      <c r="I26" s="50">
        <f>SUM(I22:I25)</f>
        <v>0</v>
      </c>
      <c r="K26" s="70"/>
    </row>
    <row r="27" spans="1:11" ht="24" customHeight="1" thickBot="1">
      <c r="B27" s="73"/>
      <c r="C27" s="73"/>
      <c r="D27" s="73"/>
      <c r="E27" s="73"/>
      <c r="F27" s="73"/>
      <c r="G27" s="73"/>
      <c r="H27" s="73"/>
      <c r="I27" s="82" t="str">
        <f>IF(I26=0,"申請する機器の内容・支出予定月・単価・数量を入力してください。","")</f>
        <v>申請する機器の内容・支出予定月・単価・数量を入力してください。</v>
      </c>
    </row>
    <row r="28" spans="1:11" ht="24" customHeight="1" thickTop="1" thickBot="1">
      <c r="A28" s="67"/>
      <c r="B28" s="237" t="s">
        <v>208</v>
      </c>
      <c r="C28" s="238"/>
      <c r="D28" s="238"/>
      <c r="E28" s="238"/>
      <c r="F28" s="238"/>
      <c r="G28" s="238"/>
      <c r="H28" s="239"/>
      <c r="I28" s="51">
        <f>I26</f>
        <v>0</v>
      </c>
    </row>
    <row r="29" spans="1:11" ht="19.95" customHeight="1" thickTop="1">
      <c r="B29" s="71"/>
      <c r="C29" s="71"/>
      <c r="D29" s="71"/>
      <c r="E29" s="71"/>
      <c r="F29" s="71"/>
      <c r="G29" s="71"/>
      <c r="H29" s="71"/>
      <c r="I29" s="71"/>
    </row>
    <row r="30" spans="1:11" ht="35.4" customHeight="1">
      <c r="B30" s="236" t="s">
        <v>346</v>
      </c>
      <c r="C30" s="236"/>
      <c r="D30" s="236"/>
      <c r="E30" s="236"/>
      <c r="F30" s="236"/>
      <c r="G30" s="236"/>
      <c r="H30" s="236"/>
      <c r="I30" s="236"/>
    </row>
    <row r="31" spans="1:11" ht="19.95" customHeight="1">
      <c r="B31" s="76"/>
      <c r="C31" s="76"/>
      <c r="D31" s="76"/>
      <c r="E31" s="76"/>
      <c r="F31" s="76"/>
      <c r="G31" s="76"/>
      <c r="H31" s="76"/>
      <c r="I31" s="76"/>
    </row>
    <row r="32" spans="1:11" ht="31.2" customHeight="1">
      <c r="B32" s="235" t="s">
        <v>91</v>
      </c>
      <c r="C32" s="235"/>
      <c r="D32" s="235"/>
      <c r="E32" s="235"/>
      <c r="F32" s="235"/>
      <c r="G32" s="235"/>
      <c r="H32" s="235"/>
      <c r="I32" s="235"/>
    </row>
    <row r="33" spans="3:5" ht="11.4" customHeight="1"/>
    <row r="35" spans="3:5" hidden="1"/>
    <row r="36" spans="3:5" hidden="1"/>
    <row r="37" spans="3:5" hidden="1">
      <c r="C37" s="54" t="s">
        <v>92</v>
      </c>
      <c r="E37" s="54" t="s">
        <v>91</v>
      </c>
    </row>
    <row r="38" spans="3:5" hidden="1">
      <c r="C38" s="54" t="s">
        <v>93</v>
      </c>
      <c r="E38" s="54" t="s">
        <v>109</v>
      </c>
    </row>
    <row r="39" spans="3:5" hidden="1">
      <c r="C39" s="54" t="s">
        <v>94</v>
      </c>
      <c r="E39" s="54" t="s">
        <v>118</v>
      </c>
    </row>
    <row r="40" spans="3:5" hidden="1">
      <c r="C40" s="54" t="s">
        <v>95</v>
      </c>
    </row>
    <row r="41" spans="3:5" hidden="1">
      <c r="C41" s="54" t="s">
        <v>96</v>
      </c>
    </row>
    <row r="42" spans="3:5" hidden="1">
      <c r="C42" s="54" t="s">
        <v>97</v>
      </c>
    </row>
    <row r="43" spans="3:5" hidden="1">
      <c r="C43" s="54" t="s">
        <v>98</v>
      </c>
    </row>
    <row r="44" spans="3:5" hidden="1">
      <c r="C44" s="54" t="s">
        <v>99</v>
      </c>
    </row>
    <row r="45" spans="3:5" hidden="1">
      <c r="C45" s="54" t="s">
        <v>100</v>
      </c>
    </row>
    <row r="46" spans="3:5" hidden="1">
      <c r="C46" s="54" t="s">
        <v>101</v>
      </c>
    </row>
    <row r="47" spans="3:5" hidden="1">
      <c r="C47" s="54" t="s">
        <v>102</v>
      </c>
    </row>
    <row r="48" spans="3:5" hidden="1">
      <c r="C48" s="54" t="s">
        <v>103</v>
      </c>
    </row>
    <row r="49" spans="2:4" hidden="1">
      <c r="B49" s="54" t="s">
        <v>91</v>
      </c>
      <c r="C49" s="54">
        <v>0</v>
      </c>
      <c r="D49" s="54" t="s">
        <v>112</v>
      </c>
    </row>
    <row r="50" spans="2:4" hidden="1">
      <c r="B50" s="54" t="s">
        <v>85</v>
      </c>
      <c r="C50" s="72">
        <v>5000000</v>
      </c>
      <c r="D50" s="54" t="s">
        <v>90</v>
      </c>
    </row>
    <row r="51" spans="2:4" hidden="1">
      <c r="B51" s="54" t="s">
        <v>86</v>
      </c>
      <c r="C51" s="72">
        <v>800000</v>
      </c>
      <c r="D51" s="54" t="s">
        <v>89</v>
      </c>
    </row>
    <row r="52" spans="2:4" hidden="1">
      <c r="B52" s="54" t="s">
        <v>87</v>
      </c>
      <c r="C52" s="72">
        <v>1300000</v>
      </c>
      <c r="D52" s="54" t="s">
        <v>90</v>
      </c>
    </row>
    <row r="53" spans="2:4" hidden="1">
      <c r="B53" s="54" t="s">
        <v>334</v>
      </c>
      <c r="C53" s="72">
        <v>400000</v>
      </c>
      <c r="D53" s="54" t="s">
        <v>89</v>
      </c>
    </row>
    <row r="54" spans="2:4" hidden="1">
      <c r="B54" s="54" t="s">
        <v>335</v>
      </c>
      <c r="C54" s="72">
        <v>250000</v>
      </c>
      <c r="D54" s="54" t="s">
        <v>89</v>
      </c>
    </row>
    <row r="55" spans="2:4" hidden="1">
      <c r="B55" s="54" t="s">
        <v>88</v>
      </c>
      <c r="C55" s="72">
        <v>500000</v>
      </c>
      <c r="D55" s="54" t="s">
        <v>90</v>
      </c>
    </row>
    <row r="56" spans="2:4" hidden="1">
      <c r="B56" s="54" t="s">
        <v>110</v>
      </c>
      <c r="C56" s="72">
        <v>1300000</v>
      </c>
      <c r="D56" s="54" t="s">
        <v>90</v>
      </c>
    </row>
    <row r="57" spans="2:4" hidden="1">
      <c r="B57" s="54" t="s">
        <v>111</v>
      </c>
      <c r="C57" s="72">
        <v>750000</v>
      </c>
      <c r="D57" s="54" t="s">
        <v>90</v>
      </c>
    </row>
    <row r="58" spans="2:4" hidden="1"/>
  </sheetData>
  <sheetProtection password="83AF" sheet="1" objects="1" scenarios="1"/>
  <mergeCells count="24">
    <mergeCell ref="B32:I32"/>
    <mergeCell ref="B16:I16"/>
    <mergeCell ref="B17:I17"/>
    <mergeCell ref="B20:E20"/>
    <mergeCell ref="F20:I20"/>
    <mergeCell ref="B21:E21"/>
    <mergeCell ref="B22:E22"/>
    <mergeCell ref="B23:E23"/>
    <mergeCell ref="B24:E24"/>
    <mergeCell ref="B25:E25"/>
    <mergeCell ref="B28:H28"/>
    <mergeCell ref="B30:I30"/>
    <mergeCell ref="G1:I1"/>
    <mergeCell ref="G2:I2"/>
    <mergeCell ref="B4:J4"/>
    <mergeCell ref="B5:J5"/>
    <mergeCell ref="B10:B11"/>
    <mergeCell ref="C10:C11"/>
    <mergeCell ref="E10:E11"/>
    <mergeCell ref="G10:G11"/>
    <mergeCell ref="I10:I11"/>
    <mergeCell ref="B7:C7"/>
    <mergeCell ref="D7:E7"/>
    <mergeCell ref="F7:I7"/>
  </mergeCells>
  <phoneticPr fontId="3"/>
  <conditionalFormatting sqref="F20:I20">
    <cfRule type="cellIs" dxfId="1" priority="3" operator="equal">
      <formula>"左枠に申請する「機器種別」を選択してください。"</formula>
    </cfRule>
  </conditionalFormatting>
  <conditionalFormatting sqref="I22">
    <cfRule type="cellIs" dxfId="0" priority="1" operator="equal">
      <formula>"未入力事項があります"</formula>
    </cfRule>
  </conditionalFormatting>
  <dataValidations count="3">
    <dataValidation type="list" allowBlank="1" showInputMessage="1" showErrorMessage="1" sqref="B32:I32">
      <formula1>$E$37:$E$39</formula1>
    </dataValidation>
    <dataValidation type="list" allowBlank="1" showInputMessage="1" showErrorMessage="1" sqref="F22:F25">
      <formula1>$C$37:$C$48</formula1>
    </dataValidation>
    <dataValidation type="list" allowBlank="1" showInputMessage="1" showErrorMessage="1" sqref="B20:E20">
      <formula1>$B$49:$B$57</formula1>
    </dataValidation>
  </dataValidations>
  <printOptions horizontalCentered="1"/>
  <pageMargins left="0.70866141732283472" right="0.70866141732283472" top="0.74803149606299213" bottom="0.74803149606299213" header="0.31496062992125984" footer="0.31496062992125984"/>
  <pageSetup paperSize="9" scale="64"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G135"/>
  <sheetViews>
    <sheetView topLeftCell="B1" zoomScaleNormal="100" workbookViewId="0">
      <selection activeCell="AJ8" sqref="AJ8:AZ8"/>
    </sheetView>
  </sheetViews>
  <sheetFormatPr defaultColWidth="9" defaultRowHeight="13.2"/>
  <cols>
    <col min="1" max="57" width="1.6640625" style="7" customWidth="1"/>
    <col min="58" max="58" width="10.77734375" style="7" customWidth="1"/>
    <col min="59" max="59" width="10.77734375" style="7" hidden="1" customWidth="1"/>
    <col min="60" max="76" width="10.77734375" style="7" customWidth="1"/>
    <col min="77" max="178" width="1.6640625" style="7" customWidth="1"/>
    <col min="179" max="16384" width="9" style="7"/>
  </cols>
  <sheetData>
    <row r="1" spans="1:59" ht="26.7" customHeight="1">
      <c r="B1" s="5" t="s">
        <v>27</v>
      </c>
      <c r="Y1" s="288" t="s">
        <v>217</v>
      </c>
      <c r="Z1" s="288"/>
      <c r="AA1" s="288"/>
      <c r="AB1" s="288"/>
      <c r="AC1" s="288"/>
      <c r="AD1" s="288"/>
      <c r="AE1" s="288"/>
      <c r="AF1" s="289" t="str">
        <f>IF(基本情報シート!B19="","",基本情報シート!B19)</f>
        <v/>
      </c>
      <c r="AG1" s="289"/>
      <c r="AH1" s="289"/>
      <c r="AI1" s="289"/>
      <c r="AJ1" s="289"/>
      <c r="AK1" s="289"/>
      <c r="AL1" s="289"/>
      <c r="AM1" s="289"/>
      <c r="AN1" s="289"/>
      <c r="AO1" s="289"/>
      <c r="AP1" s="289"/>
      <c r="AQ1" s="289"/>
      <c r="AR1" s="289"/>
      <c r="AS1" s="289"/>
      <c r="AT1" s="289"/>
      <c r="AU1" s="289"/>
      <c r="AV1" s="289"/>
      <c r="AW1" s="289"/>
      <c r="AX1" s="289"/>
      <c r="AY1" s="289"/>
      <c r="AZ1" s="289"/>
    </row>
    <row r="2" spans="1:59" ht="18" customHeight="1">
      <c r="AZ2" s="20"/>
      <c r="BG2" s="6" t="s">
        <v>12</v>
      </c>
    </row>
    <row r="3" spans="1:59" ht="18" customHeight="1">
      <c r="BG3" s="7" t="s">
        <v>13</v>
      </c>
    </row>
    <row r="4" spans="1:59" ht="18" customHeight="1">
      <c r="A4" s="280" t="s">
        <v>156</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G4" s="7" t="s">
        <v>14</v>
      </c>
    </row>
    <row r="5" spans="1:59" ht="18" customHeight="1">
      <c r="BG5" s="7" t="s">
        <v>15</v>
      </c>
    </row>
    <row r="6" spans="1:59" ht="18" customHeight="1">
      <c r="A6" s="8"/>
      <c r="B6" s="8" t="s">
        <v>16</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row>
    <row r="7" spans="1:59" ht="18"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91" t="s">
        <v>11</v>
      </c>
    </row>
    <row r="8" spans="1:59" ht="18" customHeight="1">
      <c r="A8" s="8"/>
      <c r="D8" s="273" t="s">
        <v>17</v>
      </c>
      <c r="E8" s="274"/>
      <c r="F8" s="274"/>
      <c r="G8" s="274"/>
      <c r="H8" s="274"/>
      <c r="I8" s="274"/>
      <c r="J8" s="274"/>
      <c r="K8" s="274"/>
      <c r="L8" s="274"/>
      <c r="M8" s="274"/>
      <c r="N8" s="274"/>
      <c r="O8" s="274"/>
      <c r="P8" s="274"/>
      <c r="Q8" s="274"/>
      <c r="R8" s="275"/>
      <c r="S8" s="273" t="s">
        <v>340</v>
      </c>
      <c r="T8" s="274"/>
      <c r="U8" s="274"/>
      <c r="V8" s="274"/>
      <c r="W8" s="274"/>
      <c r="X8" s="274"/>
      <c r="Y8" s="274"/>
      <c r="Z8" s="274"/>
      <c r="AA8" s="274"/>
      <c r="AB8" s="274"/>
      <c r="AC8" s="274"/>
      <c r="AD8" s="274"/>
      <c r="AE8" s="274"/>
      <c r="AF8" s="274"/>
      <c r="AG8" s="274"/>
      <c r="AH8" s="274"/>
      <c r="AI8" s="275"/>
      <c r="AJ8" s="273" t="s">
        <v>18</v>
      </c>
      <c r="AK8" s="274"/>
      <c r="AL8" s="274"/>
      <c r="AM8" s="274"/>
      <c r="AN8" s="274"/>
      <c r="AO8" s="274"/>
      <c r="AP8" s="274"/>
      <c r="AQ8" s="274"/>
      <c r="AR8" s="274"/>
      <c r="AS8" s="274"/>
      <c r="AT8" s="274"/>
      <c r="AU8" s="274"/>
      <c r="AV8" s="274"/>
      <c r="AW8" s="274"/>
      <c r="AX8" s="274"/>
      <c r="AY8" s="274"/>
      <c r="AZ8" s="275"/>
    </row>
    <row r="9" spans="1:59" ht="18" customHeight="1">
      <c r="A9" s="8"/>
      <c r="B9" s="8"/>
      <c r="C9" s="8"/>
      <c r="D9" s="10"/>
      <c r="E9" s="11"/>
      <c r="F9" s="11"/>
      <c r="G9" s="11"/>
      <c r="H9" s="11"/>
      <c r="I9" s="11"/>
      <c r="J9" s="11"/>
      <c r="K9" s="11"/>
      <c r="L9" s="11"/>
      <c r="M9" s="11"/>
      <c r="N9" s="11"/>
      <c r="O9" s="11"/>
      <c r="P9" s="11"/>
      <c r="Q9" s="11"/>
      <c r="R9" s="12"/>
      <c r="S9" s="10"/>
      <c r="T9" s="11"/>
      <c r="U9" s="11"/>
      <c r="V9" s="11"/>
      <c r="W9" s="11"/>
      <c r="X9" s="11"/>
      <c r="Y9" s="11"/>
      <c r="Z9" s="11"/>
      <c r="AA9" s="11"/>
      <c r="AB9" s="11"/>
      <c r="AC9" s="11"/>
      <c r="AD9" s="11"/>
      <c r="AE9" s="11"/>
      <c r="AF9" s="11"/>
      <c r="AG9" s="11"/>
      <c r="AH9" s="11"/>
      <c r="AI9" s="12"/>
      <c r="AJ9" s="261"/>
      <c r="AK9" s="262"/>
      <c r="AL9" s="262"/>
      <c r="AM9" s="262"/>
      <c r="AN9" s="262"/>
      <c r="AO9" s="262"/>
      <c r="AP9" s="262"/>
      <c r="AQ9" s="262"/>
      <c r="AR9" s="262"/>
      <c r="AS9" s="262"/>
      <c r="AT9" s="262"/>
      <c r="AU9" s="262"/>
      <c r="AV9" s="262"/>
      <c r="AW9" s="262"/>
      <c r="AX9" s="262"/>
      <c r="AY9" s="262"/>
      <c r="AZ9" s="263"/>
    </row>
    <row r="10" spans="1:59" ht="18" customHeight="1">
      <c r="A10" s="8"/>
      <c r="B10" s="8"/>
      <c r="C10" s="8"/>
      <c r="D10" s="279" t="s">
        <v>19</v>
      </c>
      <c r="E10" s="280"/>
      <c r="F10" s="280"/>
      <c r="G10" s="280"/>
      <c r="H10" s="280"/>
      <c r="I10" s="280"/>
      <c r="J10" s="280"/>
      <c r="K10" s="280"/>
      <c r="L10" s="280"/>
      <c r="M10" s="280"/>
      <c r="N10" s="280"/>
      <c r="O10" s="280"/>
      <c r="P10" s="280"/>
      <c r="Q10" s="280"/>
      <c r="R10" s="281"/>
      <c r="S10" s="282">
        <f>'(1)変更所要額調書等'!H12</f>
        <v>0</v>
      </c>
      <c r="T10" s="283"/>
      <c r="U10" s="283"/>
      <c r="V10" s="283"/>
      <c r="W10" s="283"/>
      <c r="X10" s="283"/>
      <c r="Y10" s="283"/>
      <c r="Z10" s="283"/>
      <c r="AA10" s="283"/>
      <c r="AB10" s="283"/>
      <c r="AC10" s="283"/>
      <c r="AD10" s="283"/>
      <c r="AE10" s="283"/>
      <c r="AF10" s="283"/>
      <c r="AG10" s="283"/>
      <c r="AH10" s="283"/>
      <c r="AI10" s="284"/>
      <c r="AJ10" s="264"/>
      <c r="AK10" s="265"/>
      <c r="AL10" s="265"/>
      <c r="AM10" s="265"/>
      <c r="AN10" s="265"/>
      <c r="AO10" s="265"/>
      <c r="AP10" s="265"/>
      <c r="AQ10" s="265"/>
      <c r="AR10" s="265"/>
      <c r="AS10" s="265"/>
      <c r="AT10" s="265"/>
      <c r="AU10" s="265"/>
      <c r="AV10" s="265"/>
      <c r="AW10" s="265"/>
      <c r="AX10" s="265"/>
      <c r="AY10" s="265"/>
      <c r="AZ10" s="266"/>
    </row>
    <row r="11" spans="1:59" ht="18" customHeight="1">
      <c r="A11" s="8"/>
      <c r="B11" s="8"/>
      <c r="C11" s="8"/>
      <c r="D11" s="13"/>
      <c r="E11" s="8"/>
      <c r="F11" s="8"/>
      <c r="G11" s="8"/>
      <c r="H11" s="8"/>
      <c r="I11" s="8"/>
      <c r="J11" s="8"/>
      <c r="K11" s="8"/>
      <c r="L11" s="8"/>
      <c r="M11" s="8"/>
      <c r="N11" s="8"/>
      <c r="O11" s="8"/>
      <c r="P11" s="8"/>
      <c r="Q11" s="8"/>
      <c r="R11" s="14"/>
      <c r="S11" s="13"/>
      <c r="T11" s="8"/>
      <c r="U11" s="8"/>
      <c r="V11" s="8"/>
      <c r="W11" s="8"/>
      <c r="X11" s="8"/>
      <c r="Y11" s="8"/>
      <c r="Z11" s="8"/>
      <c r="AA11" s="8"/>
      <c r="AB11" s="8"/>
      <c r="AC11" s="8"/>
      <c r="AD11" s="8"/>
      <c r="AE11" s="8"/>
      <c r="AF11" s="8"/>
      <c r="AG11" s="8"/>
      <c r="AH11" s="8"/>
      <c r="AI11" s="14"/>
      <c r="AJ11" s="264"/>
      <c r="AK11" s="265"/>
      <c r="AL11" s="265"/>
      <c r="AM11" s="265"/>
      <c r="AN11" s="265"/>
      <c r="AO11" s="265"/>
      <c r="AP11" s="265"/>
      <c r="AQ11" s="265"/>
      <c r="AR11" s="265"/>
      <c r="AS11" s="265"/>
      <c r="AT11" s="265"/>
      <c r="AU11" s="265"/>
      <c r="AV11" s="265"/>
      <c r="AW11" s="265"/>
      <c r="AX11" s="265"/>
      <c r="AY11" s="265"/>
      <c r="AZ11" s="266"/>
    </row>
    <row r="12" spans="1:59" ht="18" customHeight="1">
      <c r="A12" s="8"/>
      <c r="B12" s="8"/>
      <c r="C12" s="8"/>
      <c r="D12" s="13"/>
      <c r="E12" s="8"/>
      <c r="F12" s="8"/>
      <c r="G12" s="8"/>
      <c r="H12" s="8"/>
      <c r="I12" s="8"/>
      <c r="J12" s="8"/>
      <c r="K12" s="8"/>
      <c r="L12" s="8"/>
      <c r="M12" s="8"/>
      <c r="N12" s="8"/>
      <c r="O12" s="8"/>
      <c r="P12" s="8"/>
      <c r="Q12" s="8"/>
      <c r="R12" s="14"/>
      <c r="S12" s="13"/>
      <c r="T12" s="8"/>
      <c r="U12" s="8"/>
      <c r="V12" s="8"/>
      <c r="W12" s="8"/>
      <c r="X12" s="8"/>
      <c r="Y12" s="8"/>
      <c r="Z12" s="8"/>
      <c r="AA12" s="8"/>
      <c r="AB12" s="8"/>
      <c r="AC12" s="8"/>
      <c r="AD12" s="8"/>
      <c r="AE12" s="8"/>
      <c r="AF12" s="8"/>
      <c r="AG12" s="8"/>
      <c r="AH12" s="8"/>
      <c r="AI12" s="14"/>
      <c r="AJ12" s="264"/>
      <c r="AK12" s="265"/>
      <c r="AL12" s="265"/>
      <c r="AM12" s="265"/>
      <c r="AN12" s="265"/>
      <c r="AO12" s="265"/>
      <c r="AP12" s="265"/>
      <c r="AQ12" s="265"/>
      <c r="AR12" s="265"/>
      <c r="AS12" s="265"/>
      <c r="AT12" s="265"/>
      <c r="AU12" s="265"/>
      <c r="AV12" s="265"/>
      <c r="AW12" s="265"/>
      <c r="AX12" s="265"/>
      <c r="AY12" s="265"/>
      <c r="AZ12" s="266"/>
    </row>
    <row r="13" spans="1:59" ht="18" customHeight="1">
      <c r="A13" s="8"/>
      <c r="B13" s="8"/>
      <c r="C13" s="8"/>
      <c r="D13" s="279" t="s">
        <v>20</v>
      </c>
      <c r="E13" s="280"/>
      <c r="F13" s="280"/>
      <c r="G13" s="280"/>
      <c r="H13" s="280"/>
      <c r="I13" s="280"/>
      <c r="J13" s="280"/>
      <c r="K13" s="280"/>
      <c r="L13" s="280"/>
      <c r="M13" s="280"/>
      <c r="N13" s="280"/>
      <c r="O13" s="280"/>
      <c r="P13" s="280"/>
      <c r="Q13" s="280"/>
      <c r="R13" s="281"/>
      <c r="S13" s="282">
        <f>S18-S10-S16</f>
        <v>0</v>
      </c>
      <c r="T13" s="283"/>
      <c r="U13" s="283"/>
      <c r="V13" s="283"/>
      <c r="W13" s="283"/>
      <c r="X13" s="283"/>
      <c r="Y13" s="283"/>
      <c r="Z13" s="283"/>
      <c r="AA13" s="283"/>
      <c r="AB13" s="283"/>
      <c r="AC13" s="283"/>
      <c r="AD13" s="283"/>
      <c r="AE13" s="283"/>
      <c r="AF13" s="283"/>
      <c r="AG13" s="283"/>
      <c r="AH13" s="283"/>
      <c r="AI13" s="284"/>
      <c r="AJ13" s="264"/>
      <c r="AK13" s="265"/>
      <c r="AL13" s="265"/>
      <c r="AM13" s="265"/>
      <c r="AN13" s="265"/>
      <c r="AO13" s="265"/>
      <c r="AP13" s="265"/>
      <c r="AQ13" s="265"/>
      <c r="AR13" s="265"/>
      <c r="AS13" s="265"/>
      <c r="AT13" s="265"/>
      <c r="AU13" s="265"/>
      <c r="AV13" s="265"/>
      <c r="AW13" s="265"/>
      <c r="AX13" s="265"/>
      <c r="AY13" s="265"/>
      <c r="AZ13" s="266"/>
    </row>
    <row r="14" spans="1:59" ht="18" customHeight="1">
      <c r="A14" s="8"/>
      <c r="B14" s="8"/>
      <c r="C14" s="8"/>
      <c r="D14" s="13"/>
      <c r="E14" s="8"/>
      <c r="F14" s="8"/>
      <c r="G14" s="8"/>
      <c r="H14" s="8"/>
      <c r="I14" s="8"/>
      <c r="J14" s="8"/>
      <c r="K14" s="8"/>
      <c r="L14" s="8"/>
      <c r="M14" s="8"/>
      <c r="N14" s="8"/>
      <c r="O14" s="8"/>
      <c r="P14" s="8"/>
      <c r="Q14" s="8"/>
      <c r="R14" s="14"/>
      <c r="S14" s="28"/>
      <c r="T14" s="20"/>
      <c r="U14" s="20"/>
      <c r="V14" s="20"/>
      <c r="W14" s="20"/>
      <c r="X14" s="20"/>
      <c r="Y14" s="20"/>
      <c r="Z14" s="20"/>
      <c r="AA14" s="20"/>
      <c r="AB14" s="20"/>
      <c r="AC14" s="20"/>
      <c r="AD14" s="20"/>
      <c r="AE14" s="20"/>
      <c r="AF14" s="20"/>
      <c r="AG14" s="20"/>
      <c r="AH14" s="20"/>
      <c r="AI14" s="29"/>
      <c r="AJ14" s="264"/>
      <c r="AK14" s="265"/>
      <c r="AL14" s="265"/>
      <c r="AM14" s="265"/>
      <c r="AN14" s="265"/>
      <c r="AO14" s="265"/>
      <c r="AP14" s="265"/>
      <c r="AQ14" s="265"/>
      <c r="AR14" s="265"/>
      <c r="AS14" s="265"/>
      <c r="AT14" s="265"/>
      <c r="AU14" s="265"/>
      <c r="AV14" s="265"/>
      <c r="AW14" s="265"/>
      <c r="AX14" s="265"/>
      <c r="AY14" s="265"/>
      <c r="AZ14" s="266"/>
    </row>
    <row r="15" spans="1:59" ht="18" customHeight="1">
      <c r="A15" s="8"/>
      <c r="B15" s="8"/>
      <c r="C15" s="8"/>
      <c r="D15" s="13"/>
      <c r="E15" s="8"/>
      <c r="F15" s="8"/>
      <c r="G15" s="8"/>
      <c r="H15" s="8"/>
      <c r="I15" s="8"/>
      <c r="J15" s="8"/>
      <c r="K15" s="8"/>
      <c r="L15" s="8"/>
      <c r="M15" s="8"/>
      <c r="N15" s="8"/>
      <c r="O15" s="8"/>
      <c r="P15" s="8"/>
      <c r="Q15" s="8"/>
      <c r="R15" s="14"/>
      <c r="S15" s="28"/>
      <c r="T15" s="20"/>
      <c r="U15" s="20"/>
      <c r="V15" s="20"/>
      <c r="W15" s="20"/>
      <c r="X15" s="20"/>
      <c r="Y15" s="20"/>
      <c r="Z15" s="20"/>
      <c r="AA15" s="20"/>
      <c r="AB15" s="20"/>
      <c r="AC15" s="20"/>
      <c r="AD15" s="20"/>
      <c r="AE15" s="20"/>
      <c r="AF15" s="20"/>
      <c r="AG15" s="20"/>
      <c r="AH15" s="20"/>
      <c r="AI15" s="29"/>
      <c r="AJ15" s="264"/>
      <c r="AK15" s="265"/>
      <c r="AL15" s="265"/>
      <c r="AM15" s="265"/>
      <c r="AN15" s="265"/>
      <c r="AO15" s="265"/>
      <c r="AP15" s="265"/>
      <c r="AQ15" s="265"/>
      <c r="AR15" s="265"/>
      <c r="AS15" s="265"/>
      <c r="AT15" s="265"/>
      <c r="AU15" s="265"/>
      <c r="AV15" s="265"/>
      <c r="AW15" s="265"/>
      <c r="AX15" s="265"/>
      <c r="AY15" s="265"/>
      <c r="AZ15" s="266"/>
    </row>
    <row r="16" spans="1:59" ht="18" customHeight="1">
      <c r="A16" s="8"/>
      <c r="B16" s="8"/>
      <c r="C16" s="8"/>
      <c r="D16" s="279" t="s">
        <v>41</v>
      </c>
      <c r="E16" s="280"/>
      <c r="F16" s="280"/>
      <c r="G16" s="280"/>
      <c r="H16" s="280"/>
      <c r="I16" s="280"/>
      <c r="J16" s="280"/>
      <c r="K16" s="280"/>
      <c r="L16" s="280"/>
      <c r="M16" s="280"/>
      <c r="N16" s="280"/>
      <c r="O16" s="280"/>
      <c r="P16" s="280"/>
      <c r="Q16" s="280"/>
      <c r="R16" s="281"/>
      <c r="S16" s="282">
        <f>'(1)変更所要額調書等'!C12</f>
        <v>0</v>
      </c>
      <c r="T16" s="283"/>
      <c r="U16" s="283"/>
      <c r="V16" s="283"/>
      <c r="W16" s="283"/>
      <c r="X16" s="283"/>
      <c r="Y16" s="283"/>
      <c r="Z16" s="283"/>
      <c r="AA16" s="283"/>
      <c r="AB16" s="283"/>
      <c r="AC16" s="283"/>
      <c r="AD16" s="283"/>
      <c r="AE16" s="283"/>
      <c r="AF16" s="283"/>
      <c r="AG16" s="283"/>
      <c r="AH16" s="283"/>
      <c r="AI16" s="284"/>
      <c r="AJ16" s="264"/>
      <c r="AK16" s="265"/>
      <c r="AL16" s="265"/>
      <c r="AM16" s="265"/>
      <c r="AN16" s="265"/>
      <c r="AO16" s="265"/>
      <c r="AP16" s="265"/>
      <c r="AQ16" s="265"/>
      <c r="AR16" s="265"/>
      <c r="AS16" s="265"/>
      <c r="AT16" s="265"/>
      <c r="AU16" s="265"/>
      <c r="AV16" s="265"/>
      <c r="AW16" s="265"/>
      <c r="AX16" s="265"/>
      <c r="AY16" s="265"/>
      <c r="AZ16" s="266"/>
    </row>
    <row r="17" spans="1:52" ht="18" customHeight="1">
      <c r="A17" s="8"/>
      <c r="B17" s="8"/>
      <c r="C17" s="8"/>
      <c r="D17" s="13"/>
      <c r="E17" s="8"/>
      <c r="F17" s="8"/>
      <c r="G17" s="8"/>
      <c r="H17" s="8"/>
      <c r="I17" s="8"/>
      <c r="J17" s="8"/>
      <c r="K17" s="8"/>
      <c r="L17" s="8"/>
      <c r="M17" s="8"/>
      <c r="N17" s="8"/>
      <c r="O17" s="8"/>
      <c r="P17" s="8"/>
      <c r="Q17" s="8"/>
      <c r="R17" s="14"/>
      <c r="S17" s="13"/>
      <c r="T17" s="8"/>
      <c r="U17" s="8"/>
      <c r="V17" s="8"/>
      <c r="W17" s="8"/>
      <c r="X17" s="8"/>
      <c r="Y17" s="8"/>
      <c r="Z17" s="8"/>
      <c r="AA17" s="8"/>
      <c r="AB17" s="8"/>
      <c r="AC17" s="8"/>
      <c r="AD17" s="8"/>
      <c r="AE17" s="8"/>
      <c r="AF17" s="8"/>
      <c r="AG17" s="8"/>
      <c r="AH17" s="8"/>
      <c r="AI17" s="14"/>
      <c r="AJ17" s="267"/>
      <c r="AK17" s="268"/>
      <c r="AL17" s="268"/>
      <c r="AM17" s="268"/>
      <c r="AN17" s="268"/>
      <c r="AO17" s="268"/>
      <c r="AP17" s="268"/>
      <c r="AQ17" s="268"/>
      <c r="AR17" s="268"/>
      <c r="AS17" s="268"/>
      <c r="AT17" s="268"/>
      <c r="AU17" s="268"/>
      <c r="AV17" s="268"/>
      <c r="AW17" s="268"/>
      <c r="AX17" s="268"/>
      <c r="AY17" s="268"/>
      <c r="AZ17" s="269"/>
    </row>
    <row r="18" spans="1:52" ht="18" customHeight="1">
      <c r="A18" s="8"/>
      <c r="D18" s="273" t="s">
        <v>21</v>
      </c>
      <c r="E18" s="274"/>
      <c r="F18" s="274"/>
      <c r="G18" s="274"/>
      <c r="H18" s="274"/>
      <c r="I18" s="274"/>
      <c r="J18" s="274"/>
      <c r="K18" s="274"/>
      <c r="L18" s="274"/>
      <c r="M18" s="274"/>
      <c r="N18" s="274"/>
      <c r="O18" s="274"/>
      <c r="P18" s="274"/>
      <c r="Q18" s="274"/>
      <c r="R18" s="275"/>
      <c r="S18" s="276">
        <f>'(1)変更所要額調書等'!B12</f>
        <v>0</v>
      </c>
      <c r="T18" s="277"/>
      <c r="U18" s="277"/>
      <c r="V18" s="277"/>
      <c r="W18" s="277"/>
      <c r="X18" s="277"/>
      <c r="Y18" s="277"/>
      <c r="Z18" s="277"/>
      <c r="AA18" s="277"/>
      <c r="AB18" s="277"/>
      <c r="AC18" s="277"/>
      <c r="AD18" s="277"/>
      <c r="AE18" s="277"/>
      <c r="AF18" s="277"/>
      <c r="AG18" s="277"/>
      <c r="AH18" s="277"/>
      <c r="AI18" s="278"/>
      <c r="AJ18" s="15"/>
      <c r="AK18" s="16"/>
      <c r="AL18" s="16"/>
      <c r="AM18" s="16"/>
      <c r="AN18" s="16"/>
      <c r="AO18" s="16"/>
      <c r="AP18" s="16"/>
      <c r="AQ18" s="16"/>
      <c r="AR18" s="16"/>
      <c r="AS18" s="16"/>
      <c r="AT18" s="16"/>
      <c r="AU18" s="16"/>
      <c r="AV18" s="16"/>
      <c r="AW18" s="16"/>
      <c r="AX18" s="16"/>
      <c r="AY18" s="16"/>
      <c r="AZ18" s="17"/>
    </row>
    <row r="19" spans="1:52" ht="18" customHeight="1">
      <c r="A19" s="8"/>
      <c r="D19" s="90"/>
      <c r="E19" s="90"/>
      <c r="F19" s="90"/>
      <c r="G19" s="90"/>
      <c r="H19" s="90"/>
      <c r="I19" s="90"/>
      <c r="J19" s="90"/>
      <c r="K19" s="90"/>
      <c r="L19" s="90"/>
      <c r="M19" s="90"/>
      <c r="N19" s="90"/>
      <c r="O19" s="90"/>
      <c r="P19" s="90"/>
      <c r="Q19" s="90"/>
      <c r="R19" s="90"/>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row>
    <row r="20" spans="1:52" ht="18" customHeight="1">
      <c r="A20" s="8"/>
      <c r="B20" s="8" t="s">
        <v>22</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row>
    <row r="21" spans="1:52" ht="18"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row>
    <row r="22" spans="1:52" ht="18" customHeight="1">
      <c r="A22" s="8"/>
      <c r="D22" s="273" t="s">
        <v>17</v>
      </c>
      <c r="E22" s="274"/>
      <c r="F22" s="274"/>
      <c r="G22" s="274"/>
      <c r="H22" s="274"/>
      <c r="I22" s="274"/>
      <c r="J22" s="274"/>
      <c r="K22" s="274"/>
      <c r="L22" s="274"/>
      <c r="M22" s="274"/>
      <c r="N22" s="274"/>
      <c r="O22" s="274"/>
      <c r="P22" s="274"/>
      <c r="Q22" s="274"/>
      <c r="R22" s="275"/>
      <c r="S22" s="273" t="s">
        <v>340</v>
      </c>
      <c r="T22" s="274"/>
      <c r="U22" s="274"/>
      <c r="V22" s="274"/>
      <c r="W22" s="274"/>
      <c r="X22" s="274"/>
      <c r="Y22" s="274"/>
      <c r="Z22" s="274"/>
      <c r="AA22" s="274"/>
      <c r="AB22" s="274"/>
      <c r="AC22" s="274"/>
      <c r="AD22" s="274"/>
      <c r="AE22" s="274"/>
      <c r="AF22" s="274"/>
      <c r="AG22" s="274"/>
      <c r="AH22" s="274"/>
      <c r="AI22" s="275"/>
      <c r="AJ22" s="273" t="s">
        <v>18</v>
      </c>
      <c r="AK22" s="274"/>
      <c r="AL22" s="274"/>
      <c r="AM22" s="274"/>
      <c r="AN22" s="274"/>
      <c r="AO22" s="274"/>
      <c r="AP22" s="274"/>
      <c r="AQ22" s="274"/>
      <c r="AR22" s="274"/>
      <c r="AS22" s="274"/>
      <c r="AT22" s="274"/>
      <c r="AU22" s="274"/>
      <c r="AV22" s="274"/>
      <c r="AW22" s="274"/>
      <c r="AX22" s="274"/>
      <c r="AY22" s="274"/>
      <c r="AZ22" s="275"/>
    </row>
    <row r="23" spans="1:52" ht="18" customHeight="1">
      <c r="A23" s="8"/>
      <c r="B23" s="8"/>
      <c r="C23" s="8"/>
      <c r="D23" s="10"/>
      <c r="E23" s="11"/>
      <c r="F23" s="11"/>
      <c r="G23" s="11"/>
      <c r="H23" s="11"/>
      <c r="I23" s="11"/>
      <c r="J23" s="11"/>
      <c r="K23" s="11"/>
      <c r="L23" s="11"/>
      <c r="M23" s="11"/>
      <c r="N23" s="11"/>
      <c r="O23" s="11"/>
      <c r="P23" s="11"/>
      <c r="Q23" s="11"/>
      <c r="R23" s="12"/>
      <c r="S23" s="10"/>
      <c r="T23" s="11"/>
      <c r="U23" s="11"/>
      <c r="V23" s="11"/>
      <c r="W23" s="11"/>
      <c r="X23" s="11"/>
      <c r="Y23" s="11"/>
      <c r="Z23" s="11"/>
      <c r="AA23" s="11"/>
      <c r="AB23" s="11"/>
      <c r="AC23" s="11"/>
      <c r="AD23" s="11"/>
      <c r="AE23" s="11"/>
      <c r="AF23" s="11"/>
      <c r="AG23" s="11"/>
      <c r="AH23" s="11"/>
      <c r="AI23" s="12"/>
      <c r="AJ23" s="261"/>
      <c r="AK23" s="262"/>
      <c r="AL23" s="262"/>
      <c r="AM23" s="262"/>
      <c r="AN23" s="262"/>
      <c r="AO23" s="262"/>
      <c r="AP23" s="262"/>
      <c r="AQ23" s="262"/>
      <c r="AR23" s="262"/>
      <c r="AS23" s="262"/>
      <c r="AT23" s="262"/>
      <c r="AU23" s="262"/>
      <c r="AV23" s="262"/>
      <c r="AW23" s="262"/>
      <c r="AX23" s="262"/>
      <c r="AY23" s="262"/>
      <c r="AZ23" s="263"/>
    </row>
    <row r="24" spans="1:52" ht="18" customHeight="1">
      <c r="A24" s="8"/>
      <c r="B24" s="8"/>
      <c r="C24" s="8"/>
      <c r="D24" s="285" t="s">
        <v>81</v>
      </c>
      <c r="E24" s="286"/>
      <c r="F24" s="286"/>
      <c r="G24" s="286"/>
      <c r="H24" s="286"/>
      <c r="I24" s="286"/>
      <c r="J24" s="286"/>
      <c r="K24" s="286"/>
      <c r="L24" s="286"/>
      <c r="M24" s="286"/>
      <c r="N24" s="286"/>
      <c r="O24" s="286"/>
      <c r="P24" s="286"/>
      <c r="Q24" s="286"/>
      <c r="R24" s="287"/>
      <c r="S24" s="282">
        <f>'(1)変更所要額調書等'!B12</f>
        <v>0</v>
      </c>
      <c r="T24" s="283"/>
      <c r="U24" s="283"/>
      <c r="V24" s="283"/>
      <c r="W24" s="283"/>
      <c r="X24" s="283"/>
      <c r="Y24" s="283"/>
      <c r="Z24" s="283"/>
      <c r="AA24" s="283"/>
      <c r="AB24" s="283"/>
      <c r="AC24" s="283"/>
      <c r="AD24" s="283"/>
      <c r="AE24" s="283"/>
      <c r="AF24" s="283"/>
      <c r="AG24" s="283"/>
      <c r="AH24" s="283"/>
      <c r="AI24" s="284"/>
      <c r="AJ24" s="264"/>
      <c r="AK24" s="265"/>
      <c r="AL24" s="265"/>
      <c r="AM24" s="265"/>
      <c r="AN24" s="265"/>
      <c r="AO24" s="265"/>
      <c r="AP24" s="265"/>
      <c r="AQ24" s="265"/>
      <c r="AR24" s="265"/>
      <c r="AS24" s="265"/>
      <c r="AT24" s="265"/>
      <c r="AU24" s="265"/>
      <c r="AV24" s="265"/>
      <c r="AW24" s="265"/>
      <c r="AX24" s="265"/>
      <c r="AY24" s="265"/>
      <c r="AZ24" s="266"/>
    </row>
    <row r="25" spans="1:52" ht="18" customHeight="1">
      <c r="A25" s="8"/>
      <c r="B25" s="8"/>
      <c r="C25" s="8"/>
      <c r="D25" s="285"/>
      <c r="E25" s="286"/>
      <c r="F25" s="286"/>
      <c r="G25" s="286"/>
      <c r="H25" s="286"/>
      <c r="I25" s="286"/>
      <c r="J25" s="286"/>
      <c r="K25" s="286"/>
      <c r="L25" s="286"/>
      <c r="M25" s="286"/>
      <c r="N25" s="286"/>
      <c r="O25" s="286"/>
      <c r="P25" s="286"/>
      <c r="Q25" s="286"/>
      <c r="R25" s="287"/>
      <c r="S25" s="13"/>
      <c r="T25" s="8"/>
      <c r="U25" s="8"/>
      <c r="V25" s="8"/>
      <c r="W25" s="8"/>
      <c r="X25" s="8"/>
      <c r="Y25" s="8"/>
      <c r="Z25" s="8"/>
      <c r="AA25" s="8"/>
      <c r="AB25" s="8"/>
      <c r="AC25" s="8"/>
      <c r="AD25" s="8"/>
      <c r="AE25" s="8"/>
      <c r="AF25" s="8"/>
      <c r="AG25" s="8"/>
      <c r="AH25" s="8"/>
      <c r="AI25" s="14"/>
      <c r="AJ25" s="264"/>
      <c r="AK25" s="265"/>
      <c r="AL25" s="265"/>
      <c r="AM25" s="265"/>
      <c r="AN25" s="265"/>
      <c r="AO25" s="265"/>
      <c r="AP25" s="265"/>
      <c r="AQ25" s="265"/>
      <c r="AR25" s="265"/>
      <c r="AS25" s="265"/>
      <c r="AT25" s="265"/>
      <c r="AU25" s="265"/>
      <c r="AV25" s="265"/>
      <c r="AW25" s="265"/>
      <c r="AX25" s="265"/>
      <c r="AY25" s="265"/>
      <c r="AZ25" s="266"/>
    </row>
    <row r="26" spans="1:52" ht="18" customHeight="1">
      <c r="A26" s="8"/>
      <c r="B26" s="8"/>
      <c r="C26" s="8"/>
      <c r="D26" s="13"/>
      <c r="E26" s="8"/>
      <c r="F26" s="8"/>
      <c r="G26" s="8"/>
      <c r="H26" s="8"/>
      <c r="I26" s="8"/>
      <c r="J26" s="8"/>
      <c r="K26" s="8"/>
      <c r="L26" s="8"/>
      <c r="M26" s="8"/>
      <c r="N26" s="8"/>
      <c r="O26" s="8"/>
      <c r="P26" s="8"/>
      <c r="Q26" s="8"/>
      <c r="R26" s="14"/>
      <c r="S26" s="13"/>
      <c r="T26" s="8"/>
      <c r="U26" s="8"/>
      <c r="V26" s="8"/>
      <c r="W26" s="8"/>
      <c r="X26" s="8"/>
      <c r="Y26" s="8"/>
      <c r="Z26" s="8"/>
      <c r="AA26" s="8"/>
      <c r="AB26" s="8"/>
      <c r="AC26" s="8"/>
      <c r="AD26" s="8"/>
      <c r="AE26" s="8"/>
      <c r="AF26" s="8"/>
      <c r="AG26" s="8"/>
      <c r="AH26" s="8"/>
      <c r="AI26" s="14"/>
      <c r="AJ26" s="264"/>
      <c r="AK26" s="265"/>
      <c r="AL26" s="265"/>
      <c r="AM26" s="265"/>
      <c r="AN26" s="265"/>
      <c r="AO26" s="265"/>
      <c r="AP26" s="265"/>
      <c r="AQ26" s="265"/>
      <c r="AR26" s="265"/>
      <c r="AS26" s="265"/>
      <c r="AT26" s="265"/>
      <c r="AU26" s="265"/>
      <c r="AV26" s="265"/>
      <c r="AW26" s="265"/>
      <c r="AX26" s="265"/>
      <c r="AY26" s="265"/>
      <c r="AZ26" s="266"/>
    </row>
    <row r="27" spans="1:52" ht="18" customHeight="1">
      <c r="A27" s="8"/>
      <c r="B27" s="8"/>
      <c r="C27" s="8"/>
      <c r="D27" s="293"/>
      <c r="E27" s="294"/>
      <c r="F27" s="294"/>
      <c r="G27" s="294"/>
      <c r="H27" s="294"/>
      <c r="I27" s="294"/>
      <c r="J27" s="294"/>
      <c r="K27" s="294"/>
      <c r="L27" s="294"/>
      <c r="M27" s="294"/>
      <c r="N27" s="294"/>
      <c r="O27" s="294"/>
      <c r="P27" s="294"/>
      <c r="Q27" s="294"/>
      <c r="R27" s="295"/>
      <c r="S27" s="282"/>
      <c r="T27" s="283"/>
      <c r="U27" s="283"/>
      <c r="V27" s="283"/>
      <c r="W27" s="283"/>
      <c r="X27" s="283"/>
      <c r="Y27" s="283"/>
      <c r="Z27" s="283"/>
      <c r="AA27" s="283"/>
      <c r="AB27" s="283"/>
      <c r="AC27" s="283"/>
      <c r="AD27" s="283"/>
      <c r="AE27" s="283"/>
      <c r="AF27" s="283"/>
      <c r="AG27" s="283"/>
      <c r="AH27" s="283"/>
      <c r="AI27" s="284"/>
      <c r="AJ27" s="264"/>
      <c r="AK27" s="265"/>
      <c r="AL27" s="265"/>
      <c r="AM27" s="265"/>
      <c r="AN27" s="265"/>
      <c r="AO27" s="265"/>
      <c r="AP27" s="265"/>
      <c r="AQ27" s="265"/>
      <c r="AR27" s="265"/>
      <c r="AS27" s="265"/>
      <c r="AT27" s="265"/>
      <c r="AU27" s="265"/>
      <c r="AV27" s="265"/>
      <c r="AW27" s="265"/>
      <c r="AX27" s="265"/>
      <c r="AY27" s="265"/>
      <c r="AZ27" s="266"/>
    </row>
    <row r="28" spans="1:52" ht="18" customHeight="1">
      <c r="A28" s="8"/>
      <c r="B28" s="8"/>
      <c r="C28" s="8"/>
      <c r="D28" s="293"/>
      <c r="E28" s="294"/>
      <c r="F28" s="294"/>
      <c r="G28" s="294"/>
      <c r="H28" s="294"/>
      <c r="I28" s="294"/>
      <c r="J28" s="294"/>
      <c r="K28" s="294"/>
      <c r="L28" s="294"/>
      <c r="M28" s="294"/>
      <c r="N28" s="294"/>
      <c r="O28" s="294"/>
      <c r="P28" s="294"/>
      <c r="Q28" s="294"/>
      <c r="R28" s="295"/>
      <c r="S28" s="13"/>
      <c r="T28" s="8"/>
      <c r="U28" s="8"/>
      <c r="V28" s="8"/>
      <c r="W28" s="8"/>
      <c r="X28" s="8"/>
      <c r="Y28" s="8"/>
      <c r="Z28" s="8"/>
      <c r="AA28" s="8"/>
      <c r="AB28" s="8"/>
      <c r="AC28" s="8"/>
      <c r="AD28" s="8"/>
      <c r="AE28" s="8"/>
      <c r="AF28" s="8"/>
      <c r="AG28" s="8"/>
      <c r="AH28" s="8"/>
      <c r="AI28" s="14"/>
      <c r="AJ28" s="264"/>
      <c r="AK28" s="265"/>
      <c r="AL28" s="265"/>
      <c r="AM28" s="265"/>
      <c r="AN28" s="265"/>
      <c r="AO28" s="265"/>
      <c r="AP28" s="265"/>
      <c r="AQ28" s="265"/>
      <c r="AR28" s="265"/>
      <c r="AS28" s="265"/>
      <c r="AT28" s="265"/>
      <c r="AU28" s="265"/>
      <c r="AV28" s="265"/>
      <c r="AW28" s="265"/>
      <c r="AX28" s="265"/>
      <c r="AY28" s="265"/>
      <c r="AZ28" s="266"/>
    </row>
    <row r="29" spans="1:52" ht="18" customHeight="1">
      <c r="A29" s="8"/>
      <c r="B29" s="8"/>
      <c r="C29" s="8"/>
      <c r="D29" s="13"/>
      <c r="E29" s="8"/>
      <c r="F29" s="8"/>
      <c r="G29" s="8"/>
      <c r="H29" s="8"/>
      <c r="I29" s="8"/>
      <c r="J29" s="8"/>
      <c r="K29" s="8"/>
      <c r="L29" s="8"/>
      <c r="M29" s="8"/>
      <c r="N29" s="8"/>
      <c r="O29" s="8"/>
      <c r="P29" s="8"/>
      <c r="Q29" s="8"/>
      <c r="R29" s="14"/>
      <c r="S29" s="13"/>
      <c r="T29" s="8"/>
      <c r="U29" s="8"/>
      <c r="V29" s="8"/>
      <c r="W29" s="8"/>
      <c r="X29" s="8"/>
      <c r="Y29" s="8"/>
      <c r="Z29" s="8"/>
      <c r="AA29" s="8"/>
      <c r="AB29" s="8"/>
      <c r="AC29" s="8"/>
      <c r="AD29" s="8"/>
      <c r="AE29" s="8"/>
      <c r="AF29" s="8"/>
      <c r="AG29" s="8"/>
      <c r="AH29" s="8"/>
      <c r="AI29" s="14"/>
      <c r="AJ29" s="264"/>
      <c r="AK29" s="265"/>
      <c r="AL29" s="265"/>
      <c r="AM29" s="265"/>
      <c r="AN29" s="265"/>
      <c r="AO29" s="265"/>
      <c r="AP29" s="265"/>
      <c r="AQ29" s="265"/>
      <c r="AR29" s="265"/>
      <c r="AS29" s="265"/>
      <c r="AT29" s="265"/>
      <c r="AU29" s="265"/>
      <c r="AV29" s="265"/>
      <c r="AW29" s="265"/>
      <c r="AX29" s="265"/>
      <c r="AY29" s="265"/>
      <c r="AZ29" s="266"/>
    </row>
    <row r="30" spans="1:52" ht="18" customHeight="1">
      <c r="A30" s="8"/>
      <c r="B30" s="8"/>
      <c r="C30" s="8"/>
      <c r="D30" s="293"/>
      <c r="E30" s="294"/>
      <c r="F30" s="294"/>
      <c r="G30" s="294"/>
      <c r="H30" s="294"/>
      <c r="I30" s="294"/>
      <c r="J30" s="294"/>
      <c r="K30" s="294"/>
      <c r="L30" s="294"/>
      <c r="M30" s="294"/>
      <c r="N30" s="294"/>
      <c r="O30" s="294"/>
      <c r="P30" s="294"/>
      <c r="Q30" s="294"/>
      <c r="R30" s="295"/>
      <c r="S30" s="270"/>
      <c r="T30" s="271"/>
      <c r="U30" s="271"/>
      <c r="V30" s="271"/>
      <c r="W30" s="271"/>
      <c r="X30" s="271"/>
      <c r="Y30" s="271"/>
      <c r="Z30" s="271"/>
      <c r="AA30" s="271"/>
      <c r="AB30" s="271"/>
      <c r="AC30" s="271"/>
      <c r="AD30" s="271"/>
      <c r="AE30" s="271"/>
      <c r="AF30" s="271"/>
      <c r="AG30" s="271"/>
      <c r="AH30" s="271"/>
      <c r="AI30" s="272"/>
      <c r="AJ30" s="264"/>
      <c r="AK30" s="265"/>
      <c r="AL30" s="265"/>
      <c r="AM30" s="265"/>
      <c r="AN30" s="265"/>
      <c r="AO30" s="265"/>
      <c r="AP30" s="265"/>
      <c r="AQ30" s="265"/>
      <c r="AR30" s="265"/>
      <c r="AS30" s="265"/>
      <c r="AT30" s="265"/>
      <c r="AU30" s="265"/>
      <c r="AV30" s="265"/>
      <c r="AW30" s="265"/>
      <c r="AX30" s="265"/>
      <c r="AY30" s="265"/>
      <c r="AZ30" s="266"/>
    </row>
    <row r="31" spans="1:52" ht="18" customHeight="1">
      <c r="A31" s="8"/>
      <c r="B31" s="8"/>
      <c r="C31" s="8"/>
      <c r="D31" s="18"/>
      <c r="E31" s="19"/>
      <c r="F31" s="8"/>
      <c r="G31" s="8"/>
      <c r="H31" s="8"/>
      <c r="I31" s="8"/>
      <c r="J31" s="8"/>
      <c r="K31" s="8"/>
      <c r="L31" s="8"/>
      <c r="M31" s="8"/>
      <c r="N31" s="8"/>
      <c r="O31" s="8"/>
      <c r="P31" s="8"/>
      <c r="Q31" s="8"/>
      <c r="R31" s="14"/>
      <c r="S31" s="13"/>
      <c r="T31" s="8"/>
      <c r="U31" s="8"/>
      <c r="V31" s="8"/>
      <c r="W31" s="8"/>
      <c r="X31" s="8"/>
      <c r="Y31" s="8"/>
      <c r="Z31" s="8"/>
      <c r="AA31" s="8"/>
      <c r="AB31" s="8"/>
      <c r="AC31" s="8"/>
      <c r="AD31" s="8"/>
      <c r="AE31" s="8"/>
      <c r="AF31" s="8"/>
      <c r="AG31" s="8"/>
      <c r="AH31" s="8"/>
      <c r="AI31" s="14"/>
      <c r="AJ31" s="267"/>
      <c r="AK31" s="268"/>
      <c r="AL31" s="268"/>
      <c r="AM31" s="268"/>
      <c r="AN31" s="268"/>
      <c r="AO31" s="268"/>
      <c r="AP31" s="268"/>
      <c r="AQ31" s="268"/>
      <c r="AR31" s="268"/>
      <c r="AS31" s="268"/>
      <c r="AT31" s="268"/>
      <c r="AU31" s="268"/>
      <c r="AV31" s="268"/>
      <c r="AW31" s="268"/>
      <c r="AX31" s="268"/>
      <c r="AY31" s="268"/>
      <c r="AZ31" s="269"/>
    </row>
    <row r="32" spans="1:52" ht="18" customHeight="1">
      <c r="A32" s="8"/>
      <c r="D32" s="273" t="s">
        <v>21</v>
      </c>
      <c r="E32" s="274"/>
      <c r="F32" s="274"/>
      <c r="G32" s="274"/>
      <c r="H32" s="274"/>
      <c r="I32" s="274"/>
      <c r="J32" s="274"/>
      <c r="K32" s="274"/>
      <c r="L32" s="274"/>
      <c r="M32" s="274"/>
      <c r="N32" s="274"/>
      <c r="O32" s="274"/>
      <c r="P32" s="274"/>
      <c r="Q32" s="274"/>
      <c r="R32" s="275"/>
      <c r="S32" s="276">
        <f>SUM(S24,S27,S30)</f>
        <v>0</v>
      </c>
      <c r="T32" s="277"/>
      <c r="U32" s="277"/>
      <c r="V32" s="277"/>
      <c r="W32" s="277"/>
      <c r="X32" s="277"/>
      <c r="Y32" s="277"/>
      <c r="Z32" s="277"/>
      <c r="AA32" s="277"/>
      <c r="AB32" s="277"/>
      <c r="AC32" s="277"/>
      <c r="AD32" s="277"/>
      <c r="AE32" s="277"/>
      <c r="AF32" s="277"/>
      <c r="AG32" s="277"/>
      <c r="AH32" s="277"/>
      <c r="AI32" s="278"/>
      <c r="AJ32" s="15"/>
      <c r="AK32" s="16"/>
      <c r="AL32" s="16"/>
      <c r="AM32" s="16"/>
      <c r="AN32" s="16"/>
      <c r="AO32" s="16"/>
      <c r="AP32" s="16"/>
      <c r="AQ32" s="16"/>
      <c r="AR32" s="16"/>
      <c r="AS32" s="16"/>
      <c r="AT32" s="16"/>
      <c r="AU32" s="16"/>
      <c r="AV32" s="16"/>
      <c r="AW32" s="16"/>
      <c r="AX32" s="16"/>
      <c r="AY32" s="16"/>
      <c r="AZ32" s="17"/>
    </row>
    <row r="33" spans="1:52" ht="18"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row>
    <row r="34" spans="1:52" ht="1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row>
    <row r="35" spans="1:52" ht="18" customHeight="1">
      <c r="A35" s="8"/>
      <c r="B35" s="8" t="s">
        <v>23</v>
      </c>
      <c r="C35" s="8" t="s">
        <v>24</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row>
    <row r="36" spans="1:52" ht="18"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row>
    <row r="37" spans="1:52" ht="18" customHeight="1">
      <c r="A37" s="8"/>
      <c r="B37" s="8"/>
      <c r="C37" s="296" t="s">
        <v>119</v>
      </c>
      <c r="D37" s="296"/>
      <c r="E37" s="296"/>
      <c r="F37" s="296"/>
      <c r="G37" s="296"/>
      <c r="H37" s="296"/>
      <c r="I37" s="296"/>
      <c r="J37" s="296"/>
      <c r="K37" s="296"/>
      <c r="L37" s="296"/>
      <c r="M37" s="296"/>
      <c r="N37" s="296"/>
      <c r="O37" s="296"/>
      <c r="P37" s="296"/>
      <c r="Q37" s="296"/>
      <c r="R37" s="296"/>
      <c r="S37" s="296"/>
      <c r="T37" s="296"/>
      <c r="U37" s="296"/>
      <c r="V37" s="296"/>
      <c r="W37" s="296"/>
      <c r="X37" s="296"/>
      <c r="Y37" s="20"/>
      <c r="Z37" s="20"/>
      <c r="AA37" s="20"/>
      <c r="AB37" s="20"/>
      <c r="AC37" s="20"/>
      <c r="AD37" s="20"/>
      <c r="AE37" s="20"/>
      <c r="AF37" s="20"/>
      <c r="AG37" s="20"/>
      <c r="AH37" s="20"/>
      <c r="AI37" s="20"/>
      <c r="AJ37" s="8"/>
      <c r="AK37" s="8"/>
      <c r="AL37" s="8"/>
      <c r="AM37" s="8"/>
      <c r="AN37" s="8"/>
      <c r="AO37" s="8"/>
      <c r="AP37" s="8"/>
      <c r="AQ37" s="8"/>
      <c r="AR37" s="8"/>
      <c r="AS37" s="8"/>
      <c r="AT37" s="8"/>
      <c r="AU37" s="8"/>
      <c r="AV37" s="8"/>
      <c r="AW37" s="8"/>
      <c r="AX37" s="8"/>
      <c r="AY37" s="8"/>
      <c r="AZ37" s="8"/>
    </row>
    <row r="38" spans="1:52" ht="18" customHeight="1">
      <c r="A38" s="8"/>
      <c r="B38" s="8"/>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8"/>
      <c r="AK38" s="8"/>
      <c r="AL38" s="8"/>
      <c r="AM38" s="8"/>
      <c r="AN38" s="8"/>
      <c r="AO38" s="8"/>
      <c r="AP38" s="8"/>
      <c r="AQ38" s="8"/>
      <c r="AR38" s="8"/>
      <c r="AS38" s="8"/>
      <c r="AT38" s="8"/>
      <c r="AU38" s="8"/>
      <c r="AV38" s="8"/>
      <c r="AW38" s="8"/>
      <c r="AX38" s="8"/>
      <c r="AY38" s="8"/>
      <c r="AZ38" s="8"/>
    </row>
    <row r="39" spans="1:52" ht="18" customHeight="1">
      <c r="A39" s="8"/>
      <c r="B39" s="8"/>
      <c r="C39" s="290" t="s">
        <v>2</v>
      </c>
      <c r="D39" s="290"/>
      <c r="E39" s="290"/>
      <c r="F39" s="290"/>
      <c r="G39" s="290"/>
      <c r="H39" s="290"/>
      <c r="I39" s="290"/>
      <c r="J39" s="290"/>
      <c r="K39" s="290"/>
      <c r="L39" s="291" t="str">
        <f>IF(基本情報シート!B8="","",基本情報シート!B8)</f>
        <v/>
      </c>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row>
    <row r="40" spans="1:52" ht="18" customHeight="1">
      <c r="A40" s="8"/>
      <c r="B40" s="8"/>
      <c r="C40" s="20"/>
      <c r="D40" s="20"/>
      <c r="E40" s="21"/>
      <c r="F40" s="20"/>
      <c r="G40" s="20"/>
      <c r="H40" s="20"/>
      <c r="I40" s="20"/>
      <c r="J40" s="20"/>
      <c r="K40" s="20"/>
      <c r="L40" s="20"/>
      <c r="M40" s="20"/>
      <c r="N40" s="20"/>
      <c r="O40" s="20"/>
      <c r="P40" s="20"/>
      <c r="Q40" s="20"/>
      <c r="R40" s="20"/>
      <c r="S40" s="20"/>
      <c r="T40" s="20"/>
      <c r="U40" s="20"/>
      <c r="V40" s="20"/>
      <c r="W40" s="20"/>
      <c r="X40" s="20"/>
      <c r="Y40" s="20"/>
      <c r="Z40" s="20"/>
      <c r="AA40" s="20"/>
      <c r="AB40" s="20"/>
      <c r="AC40" s="20"/>
      <c r="AD40" s="22"/>
      <c r="AE40" s="22"/>
      <c r="AF40" s="22"/>
      <c r="AG40" s="22"/>
      <c r="AH40" s="22"/>
      <c r="AI40" s="22"/>
      <c r="AJ40" s="22"/>
      <c r="AK40" s="22"/>
      <c r="AL40" s="22"/>
      <c r="AM40" s="22"/>
      <c r="AN40" s="21"/>
      <c r="AO40" s="22"/>
      <c r="AP40" s="23"/>
      <c r="AQ40" s="23"/>
      <c r="AR40" s="23"/>
      <c r="AS40" s="91"/>
      <c r="AU40" s="24"/>
      <c r="AW40" s="24"/>
      <c r="AX40" s="24"/>
    </row>
    <row r="41" spans="1:52" ht="18" customHeight="1">
      <c r="A41" s="8"/>
      <c r="B41" s="8"/>
      <c r="C41" s="292" t="s">
        <v>42</v>
      </c>
      <c r="D41" s="292"/>
      <c r="E41" s="292"/>
      <c r="F41" s="292"/>
      <c r="G41" s="292"/>
      <c r="H41" s="292"/>
      <c r="I41" s="292"/>
      <c r="J41" s="292"/>
      <c r="K41" s="292"/>
      <c r="L41" s="291" t="str">
        <f>IF(基本情報シート!B11="","",基本情報シート!B9&amp;"　"&amp;基本情報シート!B10)</f>
        <v/>
      </c>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0"/>
      <c r="AR41" s="8"/>
      <c r="AS41" s="8"/>
      <c r="AT41" s="8"/>
      <c r="AU41" s="8"/>
      <c r="AV41" s="8"/>
      <c r="AW41" s="8"/>
      <c r="AX41" s="8"/>
      <c r="AY41" s="8"/>
      <c r="AZ41" s="8"/>
    </row>
    <row r="42" spans="1:52" ht="18" customHeight="1">
      <c r="A42" s="8"/>
      <c r="B42" s="8"/>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8"/>
      <c r="AK42" s="8"/>
      <c r="AL42" s="8"/>
      <c r="AM42" s="8"/>
      <c r="AN42" s="8"/>
      <c r="AO42" s="8"/>
      <c r="AP42" s="8"/>
      <c r="AQ42" s="8"/>
      <c r="AR42" s="8"/>
      <c r="AS42" s="8"/>
      <c r="AT42" s="8"/>
      <c r="AU42" s="8"/>
      <c r="AV42" s="8"/>
      <c r="AW42" s="8"/>
      <c r="AX42" s="8"/>
      <c r="AY42" s="8"/>
      <c r="AZ42" s="8"/>
    </row>
    <row r="43" spans="1:5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N43" s="8"/>
      <c r="AO43" s="8"/>
      <c r="AP43" s="8"/>
      <c r="AQ43" s="8"/>
      <c r="AR43" s="8"/>
      <c r="AS43" s="8"/>
      <c r="AT43" s="8"/>
      <c r="AU43" s="8"/>
      <c r="AV43" s="8"/>
      <c r="AW43" s="8"/>
      <c r="AX43" s="8"/>
      <c r="AY43" s="8"/>
      <c r="AZ43" s="8"/>
    </row>
    <row r="44" spans="1:5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row>
    <row r="45" spans="1:5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row>
    <row r="46" spans="1:5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row>
    <row r="47" spans="1:5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row>
    <row r="48" spans="1:5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row>
    <row r="49" spans="1:5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row>
    <row r="50" spans="1:5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row>
    <row r="51" spans="1:5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row>
    <row r="52" spans="1: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row>
    <row r="53" spans="1:5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row>
    <row r="54" spans="1:5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row>
    <row r="55" spans="1:5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row>
    <row r="56" spans="1:5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row>
    <row r="57" spans="1:5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row>
    <row r="58" spans="1:5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row>
    <row r="59" spans="1:5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row>
    <row r="60" spans="1:5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row>
    <row r="61" spans="1:5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row>
    <row r="62" spans="1:5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row>
    <row r="63" spans="1:5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row>
    <row r="64" spans="1:5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row>
    <row r="65" spans="1:5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row>
    <row r="66" spans="1:5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row>
    <row r="67" spans="1:5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row>
    <row r="68" spans="1:5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row>
    <row r="69" spans="1:5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row>
    <row r="70" spans="1:5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row>
    <row r="71" spans="1:5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row>
    <row r="72" spans="1:5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row>
    <row r="73" spans="1:5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row>
    <row r="74" spans="1:5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row>
    <row r="75" spans="1:5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row>
    <row r="76" spans="1:5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row>
    <row r="77" spans="1:5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row>
    <row r="78" spans="1:5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row>
    <row r="79" spans="1:5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row>
    <row r="80" spans="1:5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row>
    <row r="81" spans="1:5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row>
    <row r="82" spans="1:5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row>
    <row r="83" spans="1:5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row>
    <row r="84" spans="1:5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row>
    <row r="85" spans="1:5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row>
    <row r="86" spans="1:5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row>
    <row r="87" spans="1:5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row>
    <row r="88" spans="1:5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row>
    <row r="89" spans="1:5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row>
    <row r="90" spans="1:5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row>
    <row r="91" spans="1:5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row>
    <row r="92" spans="1:5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row>
    <row r="93" spans="1:5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row>
    <row r="94" spans="1:5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row>
    <row r="95" spans="1:5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row>
    <row r="96" spans="1:5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row>
    <row r="97" spans="1:5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row>
    <row r="98" spans="1:5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row>
    <row r="99" spans="1:5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row>
    <row r="100" spans="1:5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row>
    <row r="101" spans="1:5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row>
    <row r="102" spans="1:5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row>
    <row r="103" spans="1:5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row>
    <row r="104" spans="1:5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row>
    <row r="105" spans="1:5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row>
    <row r="106" spans="1:5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row>
    <row r="107" spans="1:5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row>
    <row r="108" spans="1:5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row>
    <row r="109" spans="1:5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row>
    <row r="110" spans="1:5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row>
    <row r="111" spans="1:5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row>
    <row r="112" spans="1:5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row>
    <row r="113" spans="1:5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row>
    <row r="114" spans="1:5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row>
    <row r="115" spans="1:5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row>
    <row r="116" spans="1:5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row>
    <row r="117" spans="1:5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row>
    <row r="118" spans="1:5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row>
    <row r="119" spans="1:5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row>
    <row r="120" spans="1:5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row>
    <row r="121" spans="1:5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row>
    <row r="122" spans="1:5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row>
    <row r="123" spans="1:5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row>
    <row r="124" spans="1:5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row>
    <row r="125" spans="1:5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row>
    <row r="126" spans="1:5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row>
    <row r="127" spans="1:5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row>
    <row r="128" spans="1:5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row>
    <row r="129" spans="1:5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row>
    <row r="130" spans="1:5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row>
    <row r="131" spans="1:5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row>
    <row r="132" spans="1:5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row>
    <row r="133" spans="1:5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row>
    <row r="134" spans="1:5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row>
    <row r="135" spans="1:5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row>
  </sheetData>
  <sheetProtection password="83AF" sheet="1" objects="1" scenarios="1"/>
  <mergeCells count="32">
    <mergeCell ref="C41:K41"/>
    <mergeCell ref="L41:AP41"/>
    <mergeCell ref="D30:R30"/>
    <mergeCell ref="S30:AI30"/>
    <mergeCell ref="D32:R32"/>
    <mergeCell ref="S32:AI32"/>
    <mergeCell ref="C37:X37"/>
    <mergeCell ref="C39:K39"/>
    <mergeCell ref="L39:AZ39"/>
    <mergeCell ref="AJ23:AZ31"/>
    <mergeCell ref="D24:R25"/>
    <mergeCell ref="S24:AI24"/>
    <mergeCell ref="D27:R28"/>
    <mergeCell ref="S27:AI27"/>
    <mergeCell ref="D18:R18"/>
    <mergeCell ref="S18:AI18"/>
    <mergeCell ref="D22:R22"/>
    <mergeCell ref="S22:AI22"/>
    <mergeCell ref="AJ22:AZ22"/>
    <mergeCell ref="AJ9:AZ17"/>
    <mergeCell ref="D10:R10"/>
    <mergeCell ref="S10:AI10"/>
    <mergeCell ref="D13:R13"/>
    <mergeCell ref="S13:AI13"/>
    <mergeCell ref="D16:R16"/>
    <mergeCell ref="S16:AI16"/>
    <mergeCell ref="Y1:AE1"/>
    <mergeCell ref="AF1:AZ1"/>
    <mergeCell ref="A4:AZ4"/>
    <mergeCell ref="D8:R8"/>
    <mergeCell ref="S8:AI8"/>
    <mergeCell ref="AJ8:AZ8"/>
  </mergeCells>
  <phoneticPr fontId="3"/>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48"/>
  <sheetViews>
    <sheetView view="pageBreakPreview" topLeftCell="A10" zoomScale="70" zoomScaleNormal="100" zoomScaleSheetLayoutView="70" workbookViewId="0">
      <selection activeCell="G28" sqref="G28"/>
    </sheetView>
  </sheetViews>
  <sheetFormatPr defaultColWidth="9" defaultRowHeight="14.4"/>
  <cols>
    <col min="1" max="8" width="9" style="96"/>
    <col min="9" max="9" width="10.109375" style="96" customWidth="1"/>
    <col min="10" max="16384" width="9" style="96"/>
  </cols>
  <sheetData>
    <row r="1" spans="1:10" ht="42.75" customHeight="1">
      <c r="A1" s="368" t="s">
        <v>144</v>
      </c>
      <c r="B1" s="369"/>
      <c r="C1" s="369"/>
      <c r="D1" s="369"/>
      <c r="E1" s="369"/>
      <c r="F1" s="369"/>
      <c r="G1" s="369"/>
      <c r="H1" s="369"/>
      <c r="I1" s="369"/>
      <c r="J1" s="370"/>
    </row>
    <row r="2" spans="1:10">
      <c r="A2" s="97"/>
      <c r="B2" s="98"/>
      <c r="C2" s="98"/>
      <c r="D2" s="98"/>
      <c r="E2" s="98"/>
      <c r="F2" s="98"/>
      <c r="G2" s="98"/>
      <c r="H2" s="98"/>
      <c r="I2" s="98"/>
      <c r="J2" s="99"/>
    </row>
    <row r="3" spans="1:10">
      <c r="A3" s="97"/>
      <c r="B3" s="98"/>
      <c r="C3" s="98"/>
      <c r="D3" s="98"/>
      <c r="E3" s="98"/>
      <c r="F3" s="98"/>
      <c r="G3" s="98"/>
      <c r="H3" s="98"/>
      <c r="I3" s="98"/>
      <c r="J3" s="99"/>
    </row>
    <row r="4" spans="1:10">
      <c r="A4" s="97"/>
      <c r="B4" s="149"/>
      <c r="C4" s="149"/>
      <c r="D4" s="149"/>
      <c r="E4" s="149"/>
      <c r="F4" s="149"/>
      <c r="G4" s="149"/>
      <c r="H4" s="371" t="s">
        <v>145</v>
      </c>
      <c r="I4" s="371"/>
      <c r="J4" s="372"/>
    </row>
    <row r="5" spans="1:10">
      <c r="A5" s="97"/>
      <c r="B5" s="98"/>
      <c r="C5" s="98"/>
      <c r="D5" s="98"/>
      <c r="E5" s="98"/>
      <c r="F5" s="98"/>
      <c r="G5" s="98"/>
      <c r="H5" s="98"/>
      <c r="I5" s="98"/>
      <c r="J5" s="99"/>
    </row>
    <row r="6" spans="1:10">
      <c r="A6" s="97" t="s">
        <v>146</v>
      </c>
      <c r="B6" s="98"/>
      <c r="C6" s="98"/>
      <c r="D6" s="98"/>
      <c r="E6" s="98"/>
      <c r="F6" s="98"/>
      <c r="G6" s="98"/>
      <c r="H6" s="98"/>
      <c r="I6" s="98"/>
      <c r="J6" s="99"/>
    </row>
    <row r="7" spans="1:10">
      <c r="A7" s="97"/>
      <c r="B7" s="98"/>
      <c r="C7" s="98"/>
      <c r="D7" s="98"/>
      <c r="E7" s="98"/>
      <c r="F7" s="98"/>
      <c r="G7" s="98"/>
      <c r="H7" s="98"/>
      <c r="I7" s="98"/>
      <c r="J7" s="99"/>
    </row>
    <row r="8" spans="1:10">
      <c r="A8" s="97"/>
      <c r="B8" s="98"/>
      <c r="C8" s="98"/>
      <c r="D8" s="98"/>
      <c r="E8" s="98"/>
      <c r="F8" s="98"/>
      <c r="G8" s="98"/>
      <c r="H8" s="98"/>
      <c r="I8" s="98"/>
      <c r="J8" s="99"/>
    </row>
    <row r="9" spans="1:10">
      <c r="A9" s="97"/>
      <c r="B9" s="98"/>
      <c r="C9" s="98"/>
      <c r="D9" s="98"/>
      <c r="E9" s="98"/>
      <c r="F9" s="98"/>
      <c r="G9" s="98"/>
      <c r="H9" s="98"/>
      <c r="I9" s="98"/>
      <c r="J9" s="99"/>
    </row>
    <row r="10" spans="1:10">
      <c r="A10" s="97" t="s">
        <v>147</v>
      </c>
      <c r="B10" s="98"/>
      <c r="C10" s="98"/>
      <c r="D10" s="98"/>
      <c r="E10" s="98"/>
      <c r="F10" s="98"/>
      <c r="G10" s="98"/>
      <c r="H10" s="98"/>
      <c r="I10" s="98"/>
      <c r="J10" s="99"/>
    </row>
    <row r="11" spans="1:10">
      <c r="A11" s="97"/>
      <c r="B11" s="98"/>
      <c r="C11" s="98"/>
      <c r="D11" s="98"/>
      <c r="E11" s="98"/>
      <c r="F11" s="98"/>
      <c r="G11" s="98"/>
      <c r="H11" s="98"/>
      <c r="I11" s="98"/>
      <c r="J11" s="99"/>
    </row>
    <row r="12" spans="1:10">
      <c r="A12" s="97" t="s">
        <v>148</v>
      </c>
      <c r="B12" s="98"/>
      <c r="C12" s="98"/>
      <c r="D12" s="98"/>
      <c r="E12" s="98"/>
      <c r="F12" s="98"/>
      <c r="G12" s="98"/>
      <c r="H12" s="98"/>
      <c r="I12" s="98"/>
      <c r="J12" s="99"/>
    </row>
    <row r="13" spans="1:10">
      <c r="A13" s="97"/>
      <c r="B13" s="98"/>
      <c r="C13" s="98"/>
      <c r="D13" s="98"/>
      <c r="E13" s="98"/>
      <c r="F13" s="373" t="str">
        <f>IF(基本情報シート!B11="","",基本情報シート!B11)</f>
        <v/>
      </c>
      <c r="G13" s="373"/>
      <c r="H13" s="373"/>
      <c r="I13" s="373"/>
      <c r="J13" s="374"/>
    </row>
    <row r="14" spans="1:10">
      <c r="A14" s="97" t="s">
        <v>493</v>
      </c>
      <c r="B14" s="98"/>
      <c r="C14" s="98"/>
      <c r="D14" s="98"/>
      <c r="E14" s="98"/>
      <c r="F14" s="98"/>
      <c r="G14" s="378" t="str">
        <f>IF(基本情報シート!B8="","",基本情報シート!B8)</f>
        <v/>
      </c>
      <c r="H14" s="378"/>
      <c r="I14" s="378"/>
      <c r="J14" s="150"/>
    </row>
    <row r="15" spans="1:10">
      <c r="A15" s="97" t="s">
        <v>210</v>
      </c>
      <c r="B15" s="98"/>
      <c r="C15" s="98"/>
      <c r="D15" s="98"/>
      <c r="E15" s="98"/>
      <c r="F15" s="98"/>
      <c r="G15" s="189" t="str">
        <f>IF(基本情報シート!B9="","",基本情報シート!B9)</f>
        <v/>
      </c>
      <c r="H15" s="377" t="str">
        <f>IF(基本情報シート!B10="","",基本情報シート!B10)</f>
        <v/>
      </c>
      <c r="I15" s="377"/>
      <c r="J15" s="99" t="s">
        <v>3</v>
      </c>
    </row>
    <row r="16" spans="1:10">
      <c r="A16" s="97"/>
      <c r="B16" s="98"/>
      <c r="C16" s="98"/>
      <c r="D16" s="98"/>
      <c r="E16" s="98"/>
      <c r="F16" s="98"/>
      <c r="G16" s="98"/>
      <c r="H16" s="98"/>
      <c r="J16" s="99"/>
    </row>
    <row r="17" spans="1:11">
      <c r="A17" s="97"/>
      <c r="B17" s="98"/>
      <c r="C17" s="98"/>
      <c r="D17" s="98"/>
      <c r="E17" s="98"/>
      <c r="F17" s="98"/>
      <c r="G17" s="98"/>
      <c r="H17" s="98"/>
      <c r="I17" s="98"/>
      <c r="J17" s="99"/>
    </row>
    <row r="18" spans="1:11">
      <c r="A18" s="97"/>
      <c r="B18" s="98"/>
      <c r="C18" s="98"/>
      <c r="D18" s="98"/>
      <c r="E18" s="98"/>
      <c r="F18" s="98"/>
      <c r="G18" s="98"/>
      <c r="H18" s="98"/>
      <c r="I18" s="98"/>
      <c r="J18" s="99"/>
    </row>
    <row r="19" spans="1:11">
      <c r="A19" s="97" t="s">
        <v>213</v>
      </c>
      <c r="B19" s="98"/>
      <c r="C19" s="98"/>
      <c r="D19" s="98"/>
      <c r="E19" s="98"/>
      <c r="F19" s="98"/>
      <c r="G19" s="98"/>
      <c r="H19" s="98"/>
      <c r="I19" s="98"/>
      <c r="J19" s="99"/>
      <c r="K19" s="97"/>
    </row>
    <row r="20" spans="1:11">
      <c r="A20" s="97"/>
      <c r="B20" s="98"/>
      <c r="C20" s="98"/>
      <c r="D20" s="98"/>
      <c r="E20" s="98"/>
      <c r="F20" s="98"/>
      <c r="G20" s="98"/>
      <c r="H20" s="98"/>
      <c r="I20" s="98"/>
      <c r="J20" s="99"/>
    </row>
    <row r="21" spans="1:11">
      <c r="A21" s="97" t="s">
        <v>211</v>
      </c>
      <c r="B21" s="98"/>
      <c r="C21" s="98"/>
      <c r="D21" s="98"/>
      <c r="E21" s="98"/>
      <c r="F21" s="98"/>
      <c r="G21" s="98"/>
      <c r="H21" s="98"/>
      <c r="I21" s="98"/>
      <c r="J21" s="99"/>
    </row>
    <row r="22" spans="1:11">
      <c r="A22" s="97"/>
      <c r="B22" s="98"/>
      <c r="C22" s="98"/>
      <c r="D22" s="98"/>
      <c r="E22" s="98"/>
      <c r="F22" s="98"/>
      <c r="G22" s="98"/>
      <c r="H22" s="98"/>
      <c r="I22" s="98"/>
      <c r="J22" s="99"/>
    </row>
    <row r="23" spans="1:11">
      <c r="A23" s="100"/>
      <c r="B23" s="98"/>
      <c r="C23" s="98"/>
      <c r="D23" s="98"/>
      <c r="E23" s="98"/>
      <c r="F23" s="98"/>
      <c r="G23" s="98"/>
      <c r="H23" s="98"/>
      <c r="I23" s="98"/>
      <c r="J23" s="99"/>
    </row>
    <row r="24" spans="1:11">
      <c r="A24" s="97"/>
      <c r="B24" s="98"/>
      <c r="C24" s="98"/>
      <c r="D24" s="98"/>
      <c r="E24" s="98"/>
      <c r="F24" s="98"/>
      <c r="G24" s="98"/>
      <c r="H24" s="98"/>
      <c r="I24" s="98"/>
      <c r="J24" s="99"/>
    </row>
    <row r="25" spans="1:11">
      <c r="A25" s="97" t="s">
        <v>212</v>
      </c>
      <c r="B25" s="98"/>
      <c r="C25" s="98"/>
      <c r="D25" s="98"/>
      <c r="E25" s="98"/>
      <c r="F25" s="98"/>
      <c r="G25" s="98"/>
      <c r="H25" s="98"/>
      <c r="I25" s="98"/>
      <c r="J25" s="99"/>
    </row>
    <row r="26" spans="1:11">
      <c r="A26" s="97"/>
      <c r="B26" s="98"/>
      <c r="C26" s="98"/>
      <c r="D26" s="98"/>
      <c r="E26" s="98"/>
      <c r="F26" s="98"/>
      <c r="G26" s="98"/>
      <c r="H26" s="98"/>
      <c r="I26" s="98"/>
      <c r="J26" s="99"/>
    </row>
    <row r="27" spans="1:11">
      <c r="A27" s="97"/>
      <c r="B27" s="98" t="s">
        <v>149</v>
      </c>
      <c r="C27" s="98"/>
      <c r="D27" s="98"/>
      <c r="E27" s="98"/>
      <c r="F27" s="98"/>
      <c r="G27" s="98"/>
      <c r="H27" s="98"/>
      <c r="I27" s="98"/>
      <c r="J27" s="99"/>
    </row>
    <row r="28" spans="1:11">
      <c r="A28" s="97"/>
      <c r="B28" s="98"/>
      <c r="C28" s="98"/>
      <c r="D28" s="98"/>
      <c r="E28" s="98"/>
      <c r="F28" s="98"/>
      <c r="G28" s="98"/>
      <c r="H28" s="98"/>
      <c r="I28" s="98"/>
      <c r="J28" s="99"/>
    </row>
    <row r="29" spans="1:11">
      <c r="A29" s="97"/>
      <c r="B29" s="98"/>
      <c r="C29" s="98"/>
      <c r="D29" s="98"/>
      <c r="E29" s="98"/>
      <c r="F29" s="98"/>
      <c r="G29" s="98"/>
      <c r="H29" s="98"/>
      <c r="I29" s="98"/>
      <c r="J29" s="99"/>
    </row>
    <row r="30" spans="1:11">
      <c r="A30" s="97" t="s">
        <v>150</v>
      </c>
      <c r="B30" s="98"/>
      <c r="C30" s="98"/>
      <c r="D30" s="98"/>
      <c r="E30" s="98"/>
      <c r="F30" s="98"/>
      <c r="G30" s="98"/>
      <c r="H30" s="98"/>
      <c r="I30" s="98"/>
      <c r="J30" s="99"/>
    </row>
    <row r="31" spans="1:11">
      <c r="A31" s="97"/>
      <c r="B31" s="98"/>
      <c r="C31" s="98"/>
      <c r="D31" s="98"/>
      <c r="E31" s="98"/>
      <c r="F31" s="98"/>
      <c r="G31" s="98"/>
      <c r="H31" s="98"/>
      <c r="I31" s="98"/>
      <c r="J31" s="99"/>
    </row>
    <row r="32" spans="1:11">
      <c r="A32" s="97" t="s">
        <v>151</v>
      </c>
      <c r="B32" s="98"/>
      <c r="C32" s="375"/>
      <c r="D32" s="375"/>
      <c r="E32" s="375"/>
      <c r="F32" s="375"/>
      <c r="G32" s="375"/>
      <c r="H32" s="375"/>
      <c r="I32" s="375"/>
      <c r="J32" s="376"/>
    </row>
    <row r="33" spans="1:10">
      <c r="A33" s="97"/>
      <c r="B33" s="98"/>
      <c r="C33" s="151"/>
      <c r="D33" s="151"/>
      <c r="E33" s="151"/>
      <c r="F33" s="151"/>
      <c r="G33" s="151"/>
      <c r="H33" s="151"/>
      <c r="I33" s="98"/>
      <c r="J33" s="99"/>
    </row>
    <row r="34" spans="1:10">
      <c r="A34" s="97"/>
      <c r="B34" s="98"/>
      <c r="C34" s="98"/>
      <c r="D34" s="98"/>
      <c r="E34" s="98"/>
      <c r="F34" s="98"/>
      <c r="G34" s="98"/>
      <c r="H34" s="98"/>
      <c r="I34" s="98"/>
      <c r="J34" s="99"/>
    </row>
    <row r="35" spans="1:10">
      <c r="A35" s="97" t="s">
        <v>152</v>
      </c>
      <c r="B35" s="98"/>
      <c r="C35" s="367"/>
      <c r="D35" s="367"/>
      <c r="E35" s="367"/>
      <c r="F35" s="367"/>
      <c r="G35" s="98" t="s">
        <v>3</v>
      </c>
      <c r="H35" s="98"/>
      <c r="I35" s="98"/>
      <c r="J35" s="99"/>
    </row>
    <row r="36" spans="1:10">
      <c r="A36" s="97"/>
      <c r="B36" s="98"/>
      <c r="C36" s="98"/>
      <c r="D36" s="98"/>
      <c r="E36" s="98"/>
      <c r="G36" s="98"/>
      <c r="H36" s="98"/>
      <c r="I36" s="98"/>
      <c r="J36" s="99"/>
    </row>
    <row r="37" spans="1:10">
      <c r="A37" s="97"/>
      <c r="B37" s="98"/>
      <c r="C37" s="98"/>
      <c r="D37" s="98"/>
      <c r="E37" s="98"/>
      <c r="F37" s="98"/>
      <c r="G37" s="98"/>
      <c r="H37" s="98"/>
      <c r="I37" s="98"/>
      <c r="J37" s="99"/>
    </row>
    <row r="38" spans="1:10">
      <c r="A38" s="101"/>
      <c r="B38" s="102"/>
      <c r="C38" s="102"/>
      <c r="D38" s="102"/>
      <c r="E38" s="102"/>
      <c r="F38" s="102"/>
      <c r="G38" s="102"/>
      <c r="H38" s="102"/>
      <c r="I38" s="102"/>
      <c r="J38" s="103"/>
    </row>
    <row r="39" spans="1:10" ht="24.75" customHeight="1">
      <c r="A39" s="97" t="s">
        <v>153</v>
      </c>
      <c r="B39" s="98"/>
      <c r="C39" s="98"/>
      <c r="D39" s="98"/>
      <c r="E39" s="98"/>
      <c r="F39" s="98"/>
      <c r="G39" s="98"/>
      <c r="H39" s="98"/>
      <c r="I39" s="98"/>
      <c r="J39" s="99"/>
    </row>
    <row r="40" spans="1:10">
      <c r="A40" s="97"/>
      <c r="B40" s="98"/>
      <c r="C40" s="98"/>
      <c r="D40" s="98"/>
      <c r="E40" s="98"/>
      <c r="F40" s="98"/>
      <c r="G40" s="98"/>
      <c r="H40" s="98"/>
      <c r="I40" s="98"/>
      <c r="J40" s="99"/>
    </row>
    <row r="41" spans="1:10">
      <c r="A41" s="97"/>
      <c r="B41" s="98"/>
      <c r="C41" s="98"/>
      <c r="D41" s="98"/>
      <c r="E41" s="98"/>
      <c r="F41" s="98"/>
      <c r="G41" s="98"/>
      <c r="H41" s="98"/>
      <c r="I41" s="98"/>
      <c r="J41" s="99"/>
    </row>
    <row r="42" spans="1:10">
      <c r="A42" s="97"/>
      <c r="B42" s="98"/>
      <c r="C42" s="98"/>
      <c r="D42" s="98"/>
      <c r="E42" s="98"/>
      <c r="F42" s="98"/>
      <c r="G42" s="98"/>
      <c r="H42" s="98"/>
      <c r="I42" s="98"/>
      <c r="J42" s="99"/>
    </row>
    <row r="43" spans="1:10">
      <c r="A43" s="97"/>
      <c r="B43" s="98"/>
      <c r="C43" s="98"/>
      <c r="D43" s="98"/>
      <c r="E43" s="98"/>
      <c r="F43" s="98"/>
      <c r="G43" s="98"/>
      <c r="H43" s="98"/>
      <c r="I43" s="98"/>
      <c r="J43" s="99"/>
    </row>
    <row r="44" spans="1:10">
      <c r="A44" s="97"/>
      <c r="B44" s="98"/>
      <c r="C44" s="98"/>
      <c r="D44" s="98"/>
      <c r="E44" s="98"/>
      <c r="F44" s="98"/>
      <c r="G44" s="98"/>
      <c r="H44" s="98"/>
      <c r="I44" s="98"/>
      <c r="J44" s="99"/>
    </row>
    <row r="45" spans="1:10">
      <c r="A45" s="97"/>
      <c r="B45" s="98"/>
      <c r="C45" s="98"/>
      <c r="D45" s="98"/>
      <c r="E45" s="98"/>
      <c r="F45" s="98"/>
      <c r="G45" s="98"/>
      <c r="H45" s="98"/>
      <c r="I45" s="98"/>
      <c r="J45" s="99"/>
    </row>
    <row r="46" spans="1:10">
      <c r="A46" s="97"/>
      <c r="B46" s="98"/>
      <c r="C46" s="98"/>
      <c r="D46" s="98"/>
      <c r="E46" s="98"/>
      <c r="F46" s="98"/>
      <c r="G46" s="98"/>
      <c r="H46" s="98"/>
      <c r="I46" s="98"/>
      <c r="J46" s="99"/>
    </row>
    <row r="47" spans="1:10">
      <c r="A47" s="97"/>
      <c r="B47" s="98"/>
      <c r="C47" s="98"/>
      <c r="D47" s="98"/>
      <c r="E47" s="98"/>
      <c r="F47" s="98"/>
      <c r="G47" s="98"/>
      <c r="H47" s="98"/>
      <c r="I47" s="98"/>
      <c r="J47" s="99"/>
    </row>
    <row r="48" spans="1:10" ht="15" thickBot="1">
      <c r="A48" s="104"/>
      <c r="B48" s="105"/>
      <c r="C48" s="105"/>
      <c r="D48" s="105"/>
      <c r="E48" s="105"/>
      <c r="F48" s="105"/>
      <c r="G48" s="105"/>
      <c r="H48" s="105"/>
      <c r="I48" s="105"/>
      <c r="J48" s="106"/>
    </row>
  </sheetData>
  <sheetProtection password="83AF" sheet="1" objects="1" scenarios="1"/>
  <mergeCells count="7">
    <mergeCell ref="C35:F35"/>
    <mergeCell ref="A1:J1"/>
    <mergeCell ref="H4:J4"/>
    <mergeCell ref="F13:J13"/>
    <mergeCell ref="C32:J32"/>
    <mergeCell ref="H15:I15"/>
    <mergeCell ref="G14:I14"/>
  </mergeCells>
  <phoneticPr fontId="3"/>
  <printOptions horizontalCentered="1"/>
  <pageMargins left="0.63" right="0.56999999999999995" top="0.98425196850393704" bottom="0.56999999999999995" header="0.51181102362204722" footer="0.31"/>
  <pageSetup paperSize="9" scale="99" firstPageNumber="5" orientation="portrait" useFirstPageNumber="1" horizontalDpi="300" verticalDpi="300"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8"/>
  <sheetViews>
    <sheetView workbookViewId="0">
      <selection activeCell="G84" sqref="G84"/>
    </sheetView>
  </sheetViews>
  <sheetFormatPr defaultColWidth="10.33203125" defaultRowHeight="17.399999999999999"/>
  <cols>
    <col min="1" max="1" width="4.33203125" style="191" customWidth="1"/>
    <col min="2" max="2" width="37.33203125" style="191" customWidth="1"/>
    <col min="3" max="3" width="20.109375" style="191" customWidth="1"/>
    <col min="4" max="4" width="15.6640625" style="191" customWidth="1"/>
    <col min="5" max="16384" width="10.33203125" style="191"/>
  </cols>
  <sheetData>
    <row r="2" spans="2:14">
      <c r="B2" s="180" t="s">
        <v>117</v>
      </c>
      <c r="C2" s="180" t="s">
        <v>84</v>
      </c>
      <c r="D2" s="180" t="s">
        <v>116</v>
      </c>
      <c r="G2" s="180" t="s">
        <v>354</v>
      </c>
      <c r="H2" s="180"/>
      <c r="I2" s="180" t="s">
        <v>357</v>
      </c>
      <c r="J2" s="180"/>
      <c r="K2" s="180" t="s">
        <v>360</v>
      </c>
      <c r="L2" s="180"/>
      <c r="M2" s="180" t="s">
        <v>363</v>
      </c>
      <c r="N2" s="180"/>
    </row>
    <row r="3" spans="2:14">
      <c r="B3" s="180"/>
      <c r="C3" s="180" t="s">
        <v>354</v>
      </c>
      <c r="D3" s="180"/>
      <c r="E3" s="191" t="str">
        <f>C3&amp;B3</f>
        <v>高齢分野</v>
      </c>
      <c r="F3" s="180" t="s">
        <v>354</v>
      </c>
      <c r="G3" s="181" t="s">
        <v>356</v>
      </c>
      <c r="H3" s="181">
        <v>101</v>
      </c>
      <c r="I3" s="180" t="s">
        <v>359</v>
      </c>
      <c r="J3" s="180">
        <v>201</v>
      </c>
      <c r="K3" s="180" t="s">
        <v>362</v>
      </c>
      <c r="L3" s="180">
        <v>301</v>
      </c>
      <c r="M3" s="180" t="s">
        <v>364</v>
      </c>
      <c r="N3" s="180">
        <v>401</v>
      </c>
    </row>
    <row r="4" spans="2:14">
      <c r="B4" s="181" t="s">
        <v>356</v>
      </c>
      <c r="C4" s="180" t="s">
        <v>354</v>
      </c>
      <c r="D4" s="181" t="s">
        <v>355</v>
      </c>
      <c r="E4" s="191" t="str">
        <f>C4&amp;B4</f>
        <v>高齢分野特別養護老人ホーム</v>
      </c>
      <c r="F4" s="180" t="s">
        <v>357</v>
      </c>
      <c r="G4" s="181" t="s">
        <v>365</v>
      </c>
      <c r="H4" s="181">
        <v>102</v>
      </c>
      <c r="I4" s="180" t="s">
        <v>366</v>
      </c>
      <c r="J4" s="180">
        <v>202</v>
      </c>
      <c r="K4" s="180" t="s">
        <v>367</v>
      </c>
      <c r="L4" s="180">
        <v>302</v>
      </c>
      <c r="M4" s="180" t="s">
        <v>368</v>
      </c>
      <c r="N4" s="180">
        <v>402</v>
      </c>
    </row>
    <row r="5" spans="2:14">
      <c r="B5" s="181" t="s">
        <v>365</v>
      </c>
      <c r="C5" s="180" t="s">
        <v>354</v>
      </c>
      <c r="D5" s="181" t="s">
        <v>355</v>
      </c>
      <c r="E5" s="191" t="str">
        <f t="shared" ref="E5:E68" si="0">C5&amp;B5</f>
        <v>高齢分野介護老人保健施設</v>
      </c>
      <c r="F5" s="180" t="s">
        <v>360</v>
      </c>
      <c r="G5" s="181" t="s">
        <v>369</v>
      </c>
      <c r="H5" s="181">
        <v>103</v>
      </c>
      <c r="I5" s="180" t="s">
        <v>15</v>
      </c>
      <c r="J5" s="180">
        <v>203</v>
      </c>
      <c r="K5" s="180" t="s">
        <v>370</v>
      </c>
      <c r="L5" s="180">
        <v>303</v>
      </c>
      <c r="M5" s="180" t="s">
        <v>371</v>
      </c>
      <c r="N5" s="180">
        <v>403</v>
      </c>
    </row>
    <row r="6" spans="2:14">
      <c r="B6" s="181" t="s">
        <v>369</v>
      </c>
      <c r="C6" s="180" t="s">
        <v>354</v>
      </c>
      <c r="D6" s="181" t="s">
        <v>355</v>
      </c>
      <c r="E6" s="191" t="str">
        <f t="shared" si="0"/>
        <v>高齢分野認知症高齢者グループホーム</v>
      </c>
      <c r="F6" s="180" t="s">
        <v>363</v>
      </c>
      <c r="G6" s="181" t="s">
        <v>372</v>
      </c>
      <c r="H6" s="181">
        <v>104</v>
      </c>
      <c r="I6" s="180" t="s">
        <v>373</v>
      </c>
      <c r="J6" s="180">
        <v>204</v>
      </c>
      <c r="K6" s="180" t="s">
        <v>374</v>
      </c>
      <c r="L6" s="180">
        <v>304</v>
      </c>
      <c r="M6" s="180" t="s">
        <v>375</v>
      </c>
      <c r="N6" s="180">
        <v>404</v>
      </c>
    </row>
    <row r="7" spans="2:14">
      <c r="B7" s="181" t="s">
        <v>372</v>
      </c>
      <c r="C7" s="180" t="s">
        <v>354</v>
      </c>
      <c r="D7" s="181" t="s">
        <v>355</v>
      </c>
      <c r="E7" s="191" t="str">
        <f t="shared" si="0"/>
        <v>高齢分野有料老人ホーム</v>
      </c>
      <c r="G7" s="181" t="s">
        <v>376</v>
      </c>
      <c r="H7" s="181">
        <v>105</v>
      </c>
      <c r="I7" s="180" t="s">
        <v>377</v>
      </c>
      <c r="J7" s="180">
        <v>205</v>
      </c>
      <c r="K7" s="180" t="s">
        <v>494</v>
      </c>
      <c r="L7" s="180">
        <v>305</v>
      </c>
    </row>
    <row r="8" spans="2:14">
      <c r="B8" s="181" t="s">
        <v>376</v>
      </c>
      <c r="C8" s="180" t="s">
        <v>354</v>
      </c>
      <c r="D8" s="181" t="s">
        <v>355</v>
      </c>
      <c r="E8" s="191" t="str">
        <f t="shared" si="0"/>
        <v>高齢分野サービス付き高齢者住宅</v>
      </c>
      <c r="G8" s="181" t="s">
        <v>378</v>
      </c>
      <c r="H8" s="181">
        <v>106</v>
      </c>
      <c r="I8" s="180" t="s">
        <v>380</v>
      </c>
      <c r="J8" s="180">
        <v>206</v>
      </c>
      <c r="K8" s="180" t="s">
        <v>381</v>
      </c>
      <c r="L8" s="180">
        <v>306</v>
      </c>
    </row>
    <row r="9" spans="2:14">
      <c r="B9" s="181" t="s">
        <v>378</v>
      </c>
      <c r="C9" s="180" t="s">
        <v>354</v>
      </c>
      <c r="D9" s="181" t="s">
        <v>355</v>
      </c>
      <c r="E9" s="191" t="str">
        <f t="shared" si="0"/>
        <v>高齢分野養護老人ホーム</v>
      </c>
      <c r="G9" s="181" t="s">
        <v>382</v>
      </c>
      <c r="H9" s="181">
        <v>107</v>
      </c>
      <c r="I9" s="180" t="s">
        <v>383</v>
      </c>
      <c r="J9" s="180">
        <v>207</v>
      </c>
      <c r="K9" s="180" t="s">
        <v>384</v>
      </c>
      <c r="L9" s="180">
        <v>307</v>
      </c>
    </row>
    <row r="10" spans="2:14">
      <c r="B10" s="181" t="s">
        <v>382</v>
      </c>
      <c r="C10" s="180" t="s">
        <v>354</v>
      </c>
      <c r="D10" s="181" t="s">
        <v>355</v>
      </c>
      <c r="E10" s="191" t="str">
        <f t="shared" si="0"/>
        <v>高齢分野小規模養護老人ホーム</v>
      </c>
      <c r="G10" s="181" t="s">
        <v>385</v>
      </c>
      <c r="H10" s="181">
        <v>108</v>
      </c>
      <c r="I10" s="180" t="s">
        <v>386</v>
      </c>
      <c r="J10" s="180">
        <v>208</v>
      </c>
      <c r="K10" s="180" t="s">
        <v>477</v>
      </c>
      <c r="L10" s="180">
        <v>308</v>
      </c>
    </row>
    <row r="11" spans="2:14">
      <c r="B11" s="181" t="s">
        <v>385</v>
      </c>
      <c r="C11" s="180" t="s">
        <v>354</v>
      </c>
      <c r="D11" s="181" t="s">
        <v>355</v>
      </c>
      <c r="E11" s="191" t="str">
        <f t="shared" si="0"/>
        <v>高齢分野軽費老人ホーム（Ａ型）</v>
      </c>
      <c r="G11" s="181" t="s">
        <v>387</v>
      </c>
      <c r="H11" s="181">
        <v>109</v>
      </c>
      <c r="I11" s="180" t="s">
        <v>388</v>
      </c>
      <c r="J11" s="180">
        <v>209</v>
      </c>
      <c r="K11" s="180" t="s">
        <v>474</v>
      </c>
      <c r="L11" s="180">
        <v>309</v>
      </c>
    </row>
    <row r="12" spans="2:14">
      <c r="B12" s="181" t="s">
        <v>387</v>
      </c>
      <c r="C12" s="180" t="s">
        <v>354</v>
      </c>
      <c r="D12" s="181" t="s">
        <v>355</v>
      </c>
      <c r="E12" s="191" t="str">
        <f t="shared" si="0"/>
        <v>高齢分野軽費老人ホーム（Ｂ型）</v>
      </c>
      <c r="G12" s="181" t="s">
        <v>389</v>
      </c>
      <c r="H12" s="181">
        <v>110</v>
      </c>
      <c r="I12" s="180" t="s">
        <v>390</v>
      </c>
      <c r="J12" s="180">
        <v>210</v>
      </c>
      <c r="K12" s="180" t="s">
        <v>478</v>
      </c>
      <c r="L12" s="180">
        <v>310</v>
      </c>
    </row>
    <row r="13" spans="2:14">
      <c r="B13" s="181" t="s">
        <v>389</v>
      </c>
      <c r="C13" s="180" t="s">
        <v>354</v>
      </c>
      <c r="D13" s="181" t="s">
        <v>355</v>
      </c>
      <c r="E13" s="191" t="str">
        <f t="shared" si="0"/>
        <v>高齢分野軽費老人ホーム（ケアハウス）</v>
      </c>
      <c r="G13" s="181" t="s">
        <v>391</v>
      </c>
      <c r="H13" s="181">
        <v>111</v>
      </c>
      <c r="I13" s="180" t="s">
        <v>392</v>
      </c>
      <c r="J13" s="180">
        <v>211</v>
      </c>
      <c r="K13" s="180" t="s">
        <v>475</v>
      </c>
      <c r="L13" s="180">
        <v>311</v>
      </c>
    </row>
    <row r="14" spans="2:14">
      <c r="B14" s="181" t="s">
        <v>391</v>
      </c>
      <c r="C14" s="180" t="s">
        <v>354</v>
      </c>
      <c r="D14" s="181" t="s">
        <v>355</v>
      </c>
      <c r="E14" s="191" t="str">
        <f t="shared" si="0"/>
        <v>高齢分野都市型軽費老人ホーム</v>
      </c>
      <c r="G14" s="181" t="s">
        <v>394</v>
      </c>
      <c r="H14" s="181">
        <v>112</v>
      </c>
      <c r="I14" s="180" t="s">
        <v>395</v>
      </c>
      <c r="J14" s="180">
        <v>212</v>
      </c>
      <c r="K14" s="180" t="s">
        <v>396</v>
      </c>
      <c r="L14" s="180">
        <v>312</v>
      </c>
    </row>
    <row r="15" spans="2:14">
      <c r="B15" s="181" t="s">
        <v>394</v>
      </c>
      <c r="C15" s="180" t="s">
        <v>354</v>
      </c>
      <c r="D15" s="181" t="s">
        <v>393</v>
      </c>
      <c r="E15" s="191" t="str">
        <f t="shared" si="0"/>
        <v>高齢分野通所介護</v>
      </c>
      <c r="G15" s="181" t="s">
        <v>397</v>
      </c>
      <c r="H15" s="181">
        <v>113</v>
      </c>
      <c r="I15" s="180" t="s">
        <v>398</v>
      </c>
      <c r="J15" s="180">
        <v>213</v>
      </c>
      <c r="K15" s="180" t="s">
        <v>400</v>
      </c>
      <c r="L15" s="180">
        <v>313</v>
      </c>
    </row>
    <row r="16" spans="2:14">
      <c r="B16" s="181" t="s">
        <v>397</v>
      </c>
      <c r="C16" s="180" t="s">
        <v>354</v>
      </c>
      <c r="D16" s="181" t="s">
        <v>355</v>
      </c>
      <c r="E16" s="191" t="str">
        <f t="shared" si="0"/>
        <v>高齢分野短期入所生活介護</v>
      </c>
      <c r="G16" s="181" t="s">
        <v>401</v>
      </c>
      <c r="H16" s="181">
        <v>114</v>
      </c>
      <c r="I16" s="180" t="s">
        <v>402</v>
      </c>
      <c r="J16" s="180">
        <v>214</v>
      </c>
      <c r="K16" s="180" t="s">
        <v>486</v>
      </c>
      <c r="L16" s="180">
        <v>314</v>
      </c>
    </row>
    <row r="17" spans="2:12">
      <c r="B17" s="181" t="s">
        <v>401</v>
      </c>
      <c r="C17" s="180" t="s">
        <v>354</v>
      </c>
      <c r="D17" s="181" t="s">
        <v>393</v>
      </c>
      <c r="E17" s="191" t="str">
        <f t="shared" si="0"/>
        <v>高齢分野小規模多機能型居宅介護</v>
      </c>
      <c r="G17" s="181" t="s">
        <v>403</v>
      </c>
      <c r="H17" s="181">
        <v>115</v>
      </c>
      <c r="I17" s="180" t="s">
        <v>404</v>
      </c>
      <c r="J17" s="180">
        <v>215</v>
      </c>
      <c r="K17" s="180" t="s">
        <v>488</v>
      </c>
      <c r="L17" s="180">
        <v>315</v>
      </c>
    </row>
    <row r="18" spans="2:12">
      <c r="B18" s="181" t="s">
        <v>403</v>
      </c>
      <c r="C18" s="180" t="s">
        <v>354</v>
      </c>
      <c r="D18" s="181" t="s">
        <v>393</v>
      </c>
      <c r="E18" s="191" t="str">
        <f t="shared" si="0"/>
        <v>高齢分野認知症対応型通所介護</v>
      </c>
      <c r="G18" s="181" t="s">
        <v>406</v>
      </c>
      <c r="H18" s="181">
        <v>116</v>
      </c>
      <c r="I18" s="180" t="s">
        <v>407</v>
      </c>
      <c r="J18" s="180">
        <v>216</v>
      </c>
      <c r="K18" s="180" t="s">
        <v>487</v>
      </c>
      <c r="L18" s="180">
        <v>316</v>
      </c>
    </row>
    <row r="19" spans="2:12">
      <c r="B19" s="181" t="s">
        <v>406</v>
      </c>
      <c r="C19" s="180" t="s">
        <v>354</v>
      </c>
      <c r="D19" s="181" t="s">
        <v>405</v>
      </c>
      <c r="E19" s="191" t="str">
        <f t="shared" si="0"/>
        <v>高齢分野介護予防拠点</v>
      </c>
      <c r="G19" s="181" t="s">
        <v>408</v>
      </c>
      <c r="H19" s="181">
        <v>117</v>
      </c>
      <c r="I19" s="180" t="s">
        <v>409</v>
      </c>
      <c r="J19" s="180">
        <v>217</v>
      </c>
      <c r="K19" s="180" t="s">
        <v>410</v>
      </c>
      <c r="L19" s="180">
        <v>317</v>
      </c>
    </row>
    <row r="20" spans="2:12">
      <c r="B20" s="181" t="s">
        <v>408</v>
      </c>
      <c r="C20" s="180" t="s">
        <v>354</v>
      </c>
      <c r="D20" s="181" t="s">
        <v>405</v>
      </c>
      <c r="E20" s="191" t="str">
        <f t="shared" si="0"/>
        <v>高齢分野地域包括支援センター</v>
      </c>
      <c r="G20" s="181" t="s">
        <v>412</v>
      </c>
      <c r="H20" s="181">
        <v>118</v>
      </c>
      <c r="I20" s="180" t="s">
        <v>413</v>
      </c>
      <c r="J20" s="180">
        <v>218</v>
      </c>
      <c r="K20" s="180" t="s">
        <v>479</v>
      </c>
      <c r="L20" s="180">
        <v>318</v>
      </c>
    </row>
    <row r="21" spans="2:12">
      <c r="B21" s="181" t="s">
        <v>412</v>
      </c>
      <c r="C21" s="180" t="s">
        <v>354</v>
      </c>
      <c r="D21" s="181" t="s">
        <v>411</v>
      </c>
      <c r="E21" s="191" t="str">
        <f t="shared" si="0"/>
        <v>高齢分野夜間対応型訪問介護</v>
      </c>
      <c r="G21" s="181" t="s">
        <v>414</v>
      </c>
      <c r="H21" s="181">
        <v>119</v>
      </c>
      <c r="I21" s="180" t="s">
        <v>415</v>
      </c>
      <c r="J21" s="180">
        <v>219</v>
      </c>
      <c r="K21" s="180" t="s">
        <v>480</v>
      </c>
      <c r="L21" s="180">
        <v>319</v>
      </c>
    </row>
    <row r="22" spans="2:12">
      <c r="B22" s="181" t="s">
        <v>414</v>
      </c>
      <c r="C22" s="180" t="s">
        <v>354</v>
      </c>
      <c r="D22" s="181" t="s">
        <v>405</v>
      </c>
      <c r="E22" s="191" t="str">
        <f t="shared" si="0"/>
        <v>高齢分野生活支援ハウス
（高齢者生活福祉センター）</v>
      </c>
      <c r="G22" s="181" t="s">
        <v>416</v>
      </c>
      <c r="H22" s="181">
        <v>120</v>
      </c>
      <c r="I22" s="180" t="s">
        <v>417</v>
      </c>
      <c r="J22" s="180">
        <v>220</v>
      </c>
      <c r="K22" s="180" t="s">
        <v>418</v>
      </c>
      <c r="L22" s="180">
        <v>320</v>
      </c>
    </row>
    <row r="23" spans="2:12">
      <c r="B23" s="181" t="s">
        <v>416</v>
      </c>
      <c r="C23" s="180" t="s">
        <v>354</v>
      </c>
      <c r="D23" s="181" t="s">
        <v>405</v>
      </c>
      <c r="E23" s="191" t="str">
        <f t="shared" si="0"/>
        <v>高齢分野老人福祉センター</v>
      </c>
      <c r="G23" s="181" t="s">
        <v>419</v>
      </c>
      <c r="H23" s="181">
        <v>121</v>
      </c>
      <c r="I23" s="180" t="s">
        <v>420</v>
      </c>
      <c r="J23" s="180">
        <v>221</v>
      </c>
      <c r="K23" s="180" t="s">
        <v>485</v>
      </c>
      <c r="L23" s="180">
        <v>321</v>
      </c>
    </row>
    <row r="24" spans="2:12">
      <c r="B24" s="181" t="s">
        <v>419</v>
      </c>
      <c r="C24" s="180" t="s">
        <v>354</v>
      </c>
      <c r="D24" s="181" t="s">
        <v>405</v>
      </c>
      <c r="E24" s="191" t="str">
        <f t="shared" si="0"/>
        <v>高齢分野在宅介護支援センター</v>
      </c>
      <c r="G24" s="181" t="s">
        <v>421</v>
      </c>
      <c r="H24" s="181">
        <v>122</v>
      </c>
      <c r="I24" s="180" t="s">
        <v>422</v>
      </c>
      <c r="J24" s="180">
        <v>222</v>
      </c>
      <c r="K24" s="180" t="s">
        <v>423</v>
      </c>
      <c r="L24" s="180">
        <v>322</v>
      </c>
    </row>
    <row r="25" spans="2:12">
      <c r="B25" s="181" t="s">
        <v>421</v>
      </c>
      <c r="C25" s="180" t="s">
        <v>354</v>
      </c>
      <c r="D25" s="181" t="s">
        <v>411</v>
      </c>
      <c r="E25" s="191" t="str">
        <f t="shared" si="0"/>
        <v>高齢分野定期巡回・随時対応型訪問看護</v>
      </c>
      <c r="G25" s="181" t="s">
        <v>424</v>
      </c>
      <c r="H25" s="181">
        <v>123</v>
      </c>
      <c r="I25" s="180" t="s">
        <v>425</v>
      </c>
      <c r="J25" s="180">
        <v>223</v>
      </c>
      <c r="K25" s="180" t="s">
        <v>426</v>
      </c>
      <c r="L25" s="180">
        <v>323</v>
      </c>
    </row>
    <row r="26" spans="2:12">
      <c r="B26" s="181" t="s">
        <v>424</v>
      </c>
      <c r="C26" s="180" t="s">
        <v>354</v>
      </c>
      <c r="D26" s="181" t="s">
        <v>393</v>
      </c>
      <c r="E26" s="191" t="str">
        <f t="shared" si="0"/>
        <v>高齢分野看護小規模多機能型居宅介護</v>
      </c>
      <c r="G26" s="181" t="s">
        <v>427</v>
      </c>
      <c r="H26" s="181">
        <v>124</v>
      </c>
      <c r="I26" s="180" t="s">
        <v>428</v>
      </c>
      <c r="J26" s="180">
        <v>224</v>
      </c>
      <c r="K26" s="180" t="s">
        <v>429</v>
      </c>
      <c r="L26" s="180">
        <v>324</v>
      </c>
    </row>
    <row r="27" spans="2:12">
      <c r="B27" s="181" t="s">
        <v>427</v>
      </c>
      <c r="C27" s="180" t="s">
        <v>354</v>
      </c>
      <c r="D27" s="181" t="s">
        <v>355</v>
      </c>
      <c r="E27" s="191" t="str">
        <f t="shared" si="0"/>
        <v>高齢分野介護医療院</v>
      </c>
      <c r="G27" s="181" t="s">
        <v>430</v>
      </c>
      <c r="H27" s="181">
        <v>125</v>
      </c>
      <c r="I27" s="180" t="s">
        <v>431</v>
      </c>
      <c r="J27" s="180">
        <v>225</v>
      </c>
      <c r="K27" s="180" t="s">
        <v>432</v>
      </c>
      <c r="L27" s="180">
        <v>325</v>
      </c>
    </row>
    <row r="28" spans="2:12">
      <c r="B28" s="181" t="s">
        <v>430</v>
      </c>
      <c r="C28" s="180" t="s">
        <v>354</v>
      </c>
      <c r="D28" s="181" t="s">
        <v>393</v>
      </c>
      <c r="E28" s="191" t="str">
        <f t="shared" si="0"/>
        <v>高齢分野通所リハビリテーション</v>
      </c>
      <c r="G28" s="181" t="s">
        <v>433</v>
      </c>
      <c r="H28" s="181">
        <v>126</v>
      </c>
      <c r="I28" s="180" t="s">
        <v>434</v>
      </c>
      <c r="J28" s="180">
        <v>226</v>
      </c>
      <c r="K28" s="180" t="s">
        <v>435</v>
      </c>
      <c r="L28" s="180">
        <v>326</v>
      </c>
    </row>
    <row r="29" spans="2:12">
      <c r="B29" s="181" t="s">
        <v>433</v>
      </c>
      <c r="C29" s="180" t="s">
        <v>354</v>
      </c>
      <c r="D29" s="181" t="s">
        <v>393</v>
      </c>
      <c r="E29" s="191" t="str">
        <f t="shared" si="0"/>
        <v>高齢分野短期入所療養介護</v>
      </c>
      <c r="G29" s="181" t="s">
        <v>436</v>
      </c>
      <c r="H29" s="181">
        <v>127</v>
      </c>
      <c r="I29" s="180" t="s">
        <v>438</v>
      </c>
      <c r="J29" s="180">
        <v>227</v>
      </c>
      <c r="K29" s="180" t="s">
        <v>439</v>
      </c>
      <c r="L29" s="180">
        <v>327</v>
      </c>
    </row>
    <row r="30" spans="2:12">
      <c r="B30" s="181" t="s">
        <v>436</v>
      </c>
      <c r="C30" s="180" t="s">
        <v>354</v>
      </c>
      <c r="D30" s="181" t="s">
        <v>393</v>
      </c>
      <c r="E30" s="191" t="str">
        <f t="shared" si="0"/>
        <v>高齢分野地域密着型通所介護</v>
      </c>
      <c r="G30" s="181" t="s">
        <v>440</v>
      </c>
      <c r="H30" s="181">
        <v>128</v>
      </c>
      <c r="I30" s="180" t="s">
        <v>441</v>
      </c>
      <c r="J30" s="180">
        <v>228</v>
      </c>
      <c r="K30" s="180" t="s">
        <v>462</v>
      </c>
      <c r="L30" s="180">
        <v>328</v>
      </c>
    </row>
    <row r="31" spans="2:12">
      <c r="B31" s="181" t="s">
        <v>440</v>
      </c>
      <c r="C31" s="180" t="s">
        <v>354</v>
      </c>
      <c r="D31" s="181" t="s">
        <v>411</v>
      </c>
      <c r="E31" s="191" t="str">
        <f t="shared" si="0"/>
        <v>高齢分野訪問介護</v>
      </c>
      <c r="G31" s="181" t="s">
        <v>442</v>
      </c>
      <c r="H31" s="181">
        <v>129</v>
      </c>
      <c r="I31" s="180" t="s">
        <v>443</v>
      </c>
      <c r="J31" s="180">
        <v>229</v>
      </c>
      <c r="K31" s="180" t="s">
        <v>444</v>
      </c>
      <c r="L31" s="180">
        <v>329</v>
      </c>
    </row>
    <row r="32" spans="2:12">
      <c r="B32" s="181" t="s">
        <v>442</v>
      </c>
      <c r="C32" s="180" t="s">
        <v>354</v>
      </c>
      <c r="D32" s="181" t="s">
        <v>411</v>
      </c>
      <c r="E32" s="191" t="str">
        <f t="shared" si="0"/>
        <v>高齢分野訪問入浴介護</v>
      </c>
      <c r="G32" s="181" t="s">
        <v>445</v>
      </c>
      <c r="H32" s="181">
        <v>130</v>
      </c>
      <c r="I32" s="180" t="s">
        <v>446</v>
      </c>
      <c r="J32" s="180">
        <v>230</v>
      </c>
      <c r="K32" s="180" t="s">
        <v>447</v>
      </c>
      <c r="L32" s="180">
        <v>330</v>
      </c>
    </row>
    <row r="33" spans="2:12">
      <c r="B33" s="181" t="s">
        <v>445</v>
      </c>
      <c r="C33" s="180" t="s">
        <v>354</v>
      </c>
      <c r="D33" s="181" t="s">
        <v>411</v>
      </c>
      <c r="E33" s="191" t="str">
        <f t="shared" si="0"/>
        <v>高齢分野訪問リハビリテーション</v>
      </c>
      <c r="G33" s="181" t="s">
        <v>448</v>
      </c>
      <c r="H33" s="181">
        <v>131</v>
      </c>
      <c r="I33" s="180" t="s">
        <v>449</v>
      </c>
      <c r="J33" s="180">
        <v>231</v>
      </c>
      <c r="K33" s="180" t="s">
        <v>450</v>
      </c>
      <c r="L33" s="180">
        <v>331</v>
      </c>
    </row>
    <row r="34" spans="2:12">
      <c r="B34" s="181" t="s">
        <v>448</v>
      </c>
      <c r="C34" s="180" t="s">
        <v>354</v>
      </c>
      <c r="D34" s="181" t="s">
        <v>411</v>
      </c>
      <c r="E34" s="191" t="str">
        <f t="shared" si="0"/>
        <v>高齢分野居宅療養管理指導</v>
      </c>
      <c r="G34" s="181" t="s">
        <v>451</v>
      </c>
      <c r="H34" s="181">
        <v>132</v>
      </c>
      <c r="I34" s="180" t="s">
        <v>452</v>
      </c>
      <c r="J34" s="180">
        <v>232</v>
      </c>
      <c r="K34" s="180" t="s">
        <v>476</v>
      </c>
      <c r="L34" s="180">
        <v>332</v>
      </c>
    </row>
    <row r="35" spans="2:12">
      <c r="B35" s="181" t="s">
        <v>451</v>
      </c>
      <c r="C35" s="180" t="s">
        <v>354</v>
      </c>
      <c r="D35" s="181" t="s">
        <v>411</v>
      </c>
      <c r="E35" s="191" t="str">
        <f t="shared" si="0"/>
        <v>高齢分野居宅介護支援</v>
      </c>
      <c r="G35" s="181" t="s">
        <v>454</v>
      </c>
      <c r="H35" s="181">
        <v>133</v>
      </c>
      <c r="I35" s="180" t="s">
        <v>455</v>
      </c>
      <c r="J35" s="180">
        <v>233</v>
      </c>
      <c r="K35" s="180" t="s">
        <v>457</v>
      </c>
      <c r="L35" s="180">
        <v>333</v>
      </c>
    </row>
    <row r="36" spans="2:12">
      <c r="B36" s="181" t="s">
        <v>454</v>
      </c>
      <c r="C36" s="180" t="s">
        <v>354</v>
      </c>
      <c r="D36" s="181" t="s">
        <v>411</v>
      </c>
      <c r="E36" s="191" t="str">
        <f t="shared" si="0"/>
        <v>高齢分野訪問看護</v>
      </c>
      <c r="G36" s="181" t="s">
        <v>489</v>
      </c>
      <c r="H36" s="181">
        <v>134</v>
      </c>
      <c r="I36" s="180" t="s">
        <v>458</v>
      </c>
      <c r="J36" s="180">
        <v>234</v>
      </c>
      <c r="K36" s="180" t="s">
        <v>481</v>
      </c>
      <c r="L36" s="180">
        <v>334</v>
      </c>
    </row>
    <row r="37" spans="2:12">
      <c r="B37" s="181" t="s">
        <v>489</v>
      </c>
      <c r="C37" s="180" t="s">
        <v>354</v>
      </c>
      <c r="D37" s="181" t="s">
        <v>492</v>
      </c>
      <c r="E37" s="191" t="str">
        <f t="shared" si="0"/>
        <v>高齢分野その他</v>
      </c>
      <c r="I37" s="180" t="s">
        <v>489</v>
      </c>
      <c r="J37" s="180">
        <v>235</v>
      </c>
      <c r="K37" s="180" t="s">
        <v>482</v>
      </c>
      <c r="L37" s="180">
        <v>335</v>
      </c>
    </row>
    <row r="38" spans="2:12">
      <c r="B38" s="180"/>
      <c r="C38" s="180" t="s">
        <v>357</v>
      </c>
      <c r="D38" s="180"/>
      <c r="E38" s="191" t="str">
        <f t="shared" si="0"/>
        <v>障害分野</v>
      </c>
      <c r="K38" s="180" t="s">
        <v>491</v>
      </c>
      <c r="L38" s="180">
        <v>336</v>
      </c>
    </row>
    <row r="39" spans="2:12">
      <c r="B39" s="180" t="s">
        <v>359</v>
      </c>
      <c r="C39" s="180" t="s">
        <v>357</v>
      </c>
      <c r="D39" s="180" t="s">
        <v>358</v>
      </c>
      <c r="E39" s="191" t="str">
        <f t="shared" si="0"/>
        <v>障害分野施設入所支援</v>
      </c>
      <c r="K39" s="180" t="s">
        <v>483</v>
      </c>
      <c r="L39" s="180">
        <v>337</v>
      </c>
    </row>
    <row r="40" spans="2:12">
      <c r="B40" s="180" t="s">
        <v>366</v>
      </c>
      <c r="C40" s="180" t="s">
        <v>357</v>
      </c>
      <c r="D40" s="180" t="s">
        <v>358</v>
      </c>
      <c r="E40" s="191" t="str">
        <f t="shared" si="0"/>
        <v>障害分野障害児入所施設</v>
      </c>
      <c r="K40" s="180" t="s">
        <v>460</v>
      </c>
      <c r="L40" s="180">
        <v>338</v>
      </c>
    </row>
    <row r="41" spans="2:12">
      <c r="B41" s="180" t="s">
        <v>15</v>
      </c>
      <c r="C41" s="180" t="s">
        <v>357</v>
      </c>
      <c r="D41" s="180" t="s">
        <v>358</v>
      </c>
      <c r="E41" s="191" t="str">
        <f t="shared" si="0"/>
        <v>障害分野共同生活援助</v>
      </c>
      <c r="K41" s="180" t="s">
        <v>484</v>
      </c>
      <c r="L41" s="180">
        <v>339</v>
      </c>
    </row>
    <row r="42" spans="2:12">
      <c r="B42" s="180" t="s">
        <v>373</v>
      </c>
      <c r="C42" s="180" t="s">
        <v>357</v>
      </c>
      <c r="D42" s="180" t="s">
        <v>358</v>
      </c>
      <c r="E42" s="191" t="str">
        <f t="shared" si="0"/>
        <v>障害分野短期入所</v>
      </c>
    </row>
    <row r="43" spans="2:12">
      <c r="B43" s="180" t="s">
        <v>377</v>
      </c>
      <c r="C43" s="180" t="s">
        <v>357</v>
      </c>
      <c r="D43" s="180" t="s">
        <v>358</v>
      </c>
      <c r="E43" s="191" t="str">
        <f t="shared" si="0"/>
        <v>障害分野都外施設</v>
      </c>
    </row>
    <row r="44" spans="2:12">
      <c r="B44" s="180" t="s">
        <v>380</v>
      </c>
      <c r="C44" s="180" t="s">
        <v>357</v>
      </c>
      <c r="D44" s="180" t="s">
        <v>379</v>
      </c>
      <c r="E44" s="191" t="str">
        <f t="shared" si="0"/>
        <v>障害分野療養介護</v>
      </c>
    </row>
    <row r="45" spans="2:12">
      <c r="B45" s="180" t="s">
        <v>383</v>
      </c>
      <c r="C45" s="180" t="s">
        <v>357</v>
      </c>
      <c r="D45" s="180" t="s">
        <v>379</v>
      </c>
      <c r="E45" s="191" t="str">
        <f t="shared" si="0"/>
        <v>障害分野生活介護</v>
      </c>
    </row>
    <row r="46" spans="2:12">
      <c r="B46" s="180" t="s">
        <v>386</v>
      </c>
      <c r="C46" s="180" t="s">
        <v>357</v>
      </c>
      <c r="D46" s="180" t="s">
        <v>379</v>
      </c>
      <c r="E46" s="191" t="str">
        <f t="shared" si="0"/>
        <v>障害分野自立訓練（機能訓練）</v>
      </c>
    </row>
    <row r="47" spans="2:12">
      <c r="B47" s="180" t="s">
        <v>388</v>
      </c>
      <c r="C47" s="180" t="s">
        <v>357</v>
      </c>
      <c r="D47" s="180" t="s">
        <v>379</v>
      </c>
      <c r="E47" s="191" t="str">
        <f t="shared" si="0"/>
        <v>障害分野自立訓練（生活訓練）</v>
      </c>
    </row>
    <row r="48" spans="2:12">
      <c r="B48" s="180" t="s">
        <v>390</v>
      </c>
      <c r="C48" s="180" t="s">
        <v>357</v>
      </c>
      <c r="D48" s="180" t="s">
        <v>379</v>
      </c>
      <c r="E48" s="191" t="str">
        <f t="shared" si="0"/>
        <v>障害分野就労移行支援</v>
      </c>
    </row>
    <row r="49" spans="2:5">
      <c r="B49" s="180" t="s">
        <v>392</v>
      </c>
      <c r="C49" s="180" t="s">
        <v>357</v>
      </c>
      <c r="D49" s="180" t="s">
        <v>379</v>
      </c>
      <c r="E49" s="191" t="str">
        <f t="shared" si="0"/>
        <v>障害分野就労継続支援（A型）</v>
      </c>
    </row>
    <row r="50" spans="2:5">
      <c r="B50" s="180" t="s">
        <v>395</v>
      </c>
      <c r="C50" s="180" t="s">
        <v>357</v>
      </c>
      <c r="D50" s="180" t="s">
        <v>379</v>
      </c>
      <c r="E50" s="191" t="str">
        <f t="shared" si="0"/>
        <v>障害分野就労継続支援（B型）</v>
      </c>
    </row>
    <row r="51" spans="2:5">
      <c r="B51" s="180" t="s">
        <v>398</v>
      </c>
      <c r="C51" s="180" t="s">
        <v>357</v>
      </c>
      <c r="D51" s="180" t="s">
        <v>379</v>
      </c>
      <c r="E51" s="191" t="str">
        <f t="shared" si="0"/>
        <v>障害分野就労定着支援</v>
      </c>
    </row>
    <row r="52" spans="2:5">
      <c r="B52" s="180" t="s">
        <v>402</v>
      </c>
      <c r="C52" s="180" t="s">
        <v>357</v>
      </c>
      <c r="D52" s="180" t="s">
        <v>379</v>
      </c>
      <c r="E52" s="191" t="str">
        <f t="shared" si="0"/>
        <v>障害分野児童発達支援</v>
      </c>
    </row>
    <row r="53" spans="2:5">
      <c r="B53" s="180" t="s">
        <v>404</v>
      </c>
      <c r="C53" s="180" t="s">
        <v>357</v>
      </c>
      <c r="D53" s="180" t="s">
        <v>379</v>
      </c>
      <c r="E53" s="191" t="str">
        <f t="shared" si="0"/>
        <v>障害分野放課後等デイサービス</v>
      </c>
    </row>
    <row r="54" spans="2:5">
      <c r="B54" s="180" t="s">
        <v>407</v>
      </c>
      <c r="C54" s="180" t="s">
        <v>357</v>
      </c>
      <c r="D54" s="180" t="s">
        <v>379</v>
      </c>
      <c r="E54" s="191" t="str">
        <f t="shared" si="0"/>
        <v>障害分野居宅訪問型児童発達支援</v>
      </c>
    </row>
    <row r="55" spans="2:5">
      <c r="B55" s="180" t="s">
        <v>409</v>
      </c>
      <c r="C55" s="180" t="s">
        <v>357</v>
      </c>
      <c r="D55" s="180" t="s">
        <v>379</v>
      </c>
      <c r="E55" s="191" t="str">
        <f t="shared" si="0"/>
        <v>障害分野保育所等訪問支援</v>
      </c>
    </row>
    <row r="56" spans="2:5">
      <c r="B56" s="180" t="s">
        <v>413</v>
      </c>
      <c r="C56" s="180" t="s">
        <v>357</v>
      </c>
      <c r="D56" s="180" t="s">
        <v>411</v>
      </c>
      <c r="E56" s="191" t="str">
        <f t="shared" si="0"/>
        <v>障害分野居宅介護</v>
      </c>
    </row>
    <row r="57" spans="2:5">
      <c r="B57" s="180" t="s">
        <v>415</v>
      </c>
      <c r="C57" s="180" t="s">
        <v>357</v>
      </c>
      <c r="D57" s="180" t="s">
        <v>411</v>
      </c>
      <c r="E57" s="191" t="str">
        <f t="shared" si="0"/>
        <v>障害分野重度訪問介護</v>
      </c>
    </row>
    <row r="58" spans="2:5">
      <c r="B58" s="180" t="s">
        <v>417</v>
      </c>
      <c r="C58" s="180" t="s">
        <v>357</v>
      </c>
      <c r="D58" s="180" t="s">
        <v>411</v>
      </c>
      <c r="E58" s="191" t="str">
        <f t="shared" si="0"/>
        <v>障害分野同行援護</v>
      </c>
    </row>
    <row r="59" spans="2:5">
      <c r="B59" s="180" t="s">
        <v>420</v>
      </c>
      <c r="C59" s="180" t="s">
        <v>357</v>
      </c>
      <c r="D59" s="180" t="s">
        <v>411</v>
      </c>
      <c r="E59" s="191" t="str">
        <f t="shared" si="0"/>
        <v>障害分野行動援護</v>
      </c>
    </row>
    <row r="60" spans="2:5">
      <c r="B60" s="180" t="s">
        <v>422</v>
      </c>
      <c r="C60" s="180" t="s">
        <v>357</v>
      </c>
      <c r="D60" s="180" t="s">
        <v>411</v>
      </c>
      <c r="E60" s="191" t="str">
        <f t="shared" si="0"/>
        <v>障害分野重度障害者等包括支援</v>
      </c>
    </row>
    <row r="61" spans="2:5">
      <c r="B61" s="180" t="s">
        <v>425</v>
      </c>
      <c r="C61" s="180" t="s">
        <v>357</v>
      </c>
      <c r="D61" s="180" t="s">
        <v>405</v>
      </c>
      <c r="E61" s="191" t="str">
        <f t="shared" si="0"/>
        <v>障害分野自立生活援助</v>
      </c>
    </row>
    <row r="62" spans="2:5">
      <c r="B62" s="180" t="s">
        <v>428</v>
      </c>
      <c r="C62" s="180" t="s">
        <v>357</v>
      </c>
      <c r="D62" s="180" t="s">
        <v>405</v>
      </c>
      <c r="E62" s="191" t="str">
        <f t="shared" si="0"/>
        <v>障害分野計画相談支援</v>
      </c>
    </row>
    <row r="63" spans="2:5">
      <c r="B63" s="180" t="s">
        <v>431</v>
      </c>
      <c r="C63" s="180" t="s">
        <v>357</v>
      </c>
      <c r="D63" s="180" t="s">
        <v>405</v>
      </c>
      <c r="E63" s="191" t="str">
        <f t="shared" si="0"/>
        <v>障害分野地域相談支援</v>
      </c>
    </row>
    <row r="64" spans="2:5">
      <c r="B64" s="180" t="s">
        <v>434</v>
      </c>
      <c r="C64" s="180" t="s">
        <v>357</v>
      </c>
      <c r="D64" s="180" t="s">
        <v>405</v>
      </c>
      <c r="E64" s="191" t="str">
        <f t="shared" si="0"/>
        <v>障害分野障害児相談支援</v>
      </c>
    </row>
    <row r="65" spans="2:5">
      <c r="B65" s="180" t="s">
        <v>438</v>
      </c>
      <c r="C65" s="180" t="s">
        <v>357</v>
      </c>
      <c r="D65" s="180" t="s">
        <v>437</v>
      </c>
      <c r="E65" s="191" t="str">
        <f t="shared" si="0"/>
        <v>障害分野補装具製作施設</v>
      </c>
    </row>
    <row r="66" spans="2:5">
      <c r="B66" s="180" t="s">
        <v>441</v>
      </c>
      <c r="C66" s="180" t="s">
        <v>357</v>
      </c>
      <c r="D66" s="180" t="s">
        <v>437</v>
      </c>
      <c r="E66" s="191" t="str">
        <f t="shared" si="0"/>
        <v>障害分野盲導犬訓練施設</v>
      </c>
    </row>
    <row r="67" spans="2:5">
      <c r="B67" s="180" t="s">
        <v>443</v>
      </c>
      <c r="C67" s="180" t="s">
        <v>357</v>
      </c>
      <c r="D67" s="180" t="s">
        <v>437</v>
      </c>
      <c r="E67" s="191" t="str">
        <f t="shared" si="0"/>
        <v>障害分野点字図書館</v>
      </c>
    </row>
    <row r="68" spans="2:5">
      <c r="B68" s="180" t="s">
        <v>446</v>
      </c>
      <c r="C68" s="180" t="s">
        <v>357</v>
      </c>
      <c r="D68" s="180" t="s">
        <v>437</v>
      </c>
      <c r="E68" s="191" t="str">
        <f t="shared" si="0"/>
        <v>障害分野聴覚障害者情報提供施設</v>
      </c>
    </row>
    <row r="69" spans="2:5">
      <c r="B69" s="180" t="s">
        <v>449</v>
      </c>
      <c r="C69" s="180" t="s">
        <v>357</v>
      </c>
      <c r="D69" s="180" t="s">
        <v>437</v>
      </c>
      <c r="E69" s="191" t="str">
        <f t="shared" ref="E69:E118" si="1">C69&amp;B69</f>
        <v>障害分野福祉ホーム</v>
      </c>
    </row>
    <row r="70" spans="2:5">
      <c r="B70" s="180" t="s">
        <v>452</v>
      </c>
      <c r="C70" s="180" t="s">
        <v>357</v>
      </c>
      <c r="D70" s="180" t="s">
        <v>437</v>
      </c>
      <c r="E70" s="191" t="str">
        <f t="shared" si="1"/>
        <v>障害分野地域活動支援センター</v>
      </c>
    </row>
    <row r="71" spans="2:5">
      <c r="B71" s="180" t="s">
        <v>455</v>
      </c>
      <c r="C71" s="180" t="s">
        <v>357</v>
      </c>
      <c r="D71" s="180" t="s">
        <v>437</v>
      </c>
      <c r="E71" s="191" t="str">
        <f t="shared" si="1"/>
        <v>障害分野身体障害者福祉センター</v>
      </c>
    </row>
    <row r="72" spans="2:5">
      <c r="B72" s="180" t="s">
        <v>458</v>
      </c>
      <c r="C72" s="180" t="s">
        <v>357</v>
      </c>
      <c r="D72" s="180" t="s">
        <v>437</v>
      </c>
      <c r="E72" s="191" t="str">
        <f t="shared" si="1"/>
        <v>障害分野盲人ホーム</v>
      </c>
    </row>
    <row r="73" spans="2:5">
      <c r="B73" s="180" t="s">
        <v>489</v>
      </c>
      <c r="C73" s="180" t="s">
        <v>357</v>
      </c>
      <c r="D73" s="180" t="s">
        <v>492</v>
      </c>
      <c r="E73" s="191" t="str">
        <f t="shared" si="1"/>
        <v>障害分野その他</v>
      </c>
    </row>
    <row r="74" spans="2:5">
      <c r="B74" s="180"/>
      <c r="C74" s="180" t="s">
        <v>360</v>
      </c>
      <c r="D74" s="180"/>
      <c r="E74" s="191" t="str">
        <f t="shared" si="1"/>
        <v>子供分野</v>
      </c>
    </row>
    <row r="75" spans="2:5">
      <c r="B75" s="180" t="s">
        <v>362</v>
      </c>
      <c r="C75" s="180" t="s">
        <v>360</v>
      </c>
      <c r="D75" s="180" t="s">
        <v>361</v>
      </c>
      <c r="E75" s="191" t="str">
        <f t="shared" si="1"/>
        <v>子供分野乳児院</v>
      </c>
    </row>
    <row r="76" spans="2:5">
      <c r="B76" s="180" t="s">
        <v>367</v>
      </c>
      <c r="C76" s="180" t="s">
        <v>360</v>
      </c>
      <c r="D76" s="180" t="s">
        <v>361</v>
      </c>
      <c r="E76" s="191" t="str">
        <f t="shared" si="1"/>
        <v>子供分野母子生活支援施設</v>
      </c>
    </row>
    <row r="77" spans="2:5">
      <c r="B77" s="180" t="s">
        <v>370</v>
      </c>
      <c r="C77" s="180" t="s">
        <v>360</v>
      </c>
      <c r="D77" s="180" t="s">
        <v>361</v>
      </c>
      <c r="E77" s="191" t="str">
        <f t="shared" si="1"/>
        <v>子供分野児童養護施設</v>
      </c>
    </row>
    <row r="78" spans="2:5">
      <c r="B78" s="180" t="s">
        <v>374</v>
      </c>
      <c r="C78" s="180" t="s">
        <v>360</v>
      </c>
      <c r="D78" s="180" t="s">
        <v>361</v>
      </c>
      <c r="E78" s="191" t="str">
        <f t="shared" si="1"/>
        <v>子供分野女性自立支援施設</v>
      </c>
    </row>
    <row r="79" spans="2:5">
      <c r="B79" s="180" t="s">
        <v>494</v>
      </c>
      <c r="C79" s="180" t="s">
        <v>360</v>
      </c>
      <c r="D79" s="180" t="s">
        <v>361</v>
      </c>
      <c r="E79" s="191" t="str">
        <f t="shared" si="1"/>
        <v>子供分野児童自立生活援助事業所</v>
      </c>
    </row>
    <row r="80" spans="2:5">
      <c r="B80" s="180" t="s">
        <v>381</v>
      </c>
      <c r="C80" s="180" t="s">
        <v>360</v>
      </c>
      <c r="D80" s="180" t="s">
        <v>361</v>
      </c>
      <c r="E80" s="191" t="str">
        <f t="shared" si="1"/>
        <v>子供分野小規模住居型児童養育事業所
（ファミリーホーム）</v>
      </c>
    </row>
    <row r="81" spans="2:5">
      <c r="B81" s="180" t="s">
        <v>384</v>
      </c>
      <c r="C81" s="180" t="s">
        <v>360</v>
      </c>
      <c r="D81" s="180" t="s">
        <v>361</v>
      </c>
      <c r="E81" s="191" t="str">
        <f t="shared" si="1"/>
        <v>子供分野女性相談センター一時保護施設</v>
      </c>
    </row>
    <row r="82" spans="2:5">
      <c r="B82" s="180" t="s">
        <v>477</v>
      </c>
      <c r="C82" s="180" t="s">
        <v>360</v>
      </c>
      <c r="D82" s="180" t="s">
        <v>361</v>
      </c>
      <c r="E82" s="191" t="str">
        <f t="shared" si="1"/>
        <v>子供分野児童相談所一時保護所</v>
      </c>
    </row>
    <row r="83" spans="2:5">
      <c r="B83" s="180" t="s">
        <v>474</v>
      </c>
      <c r="C83" s="180" t="s">
        <v>360</v>
      </c>
      <c r="D83" s="180" t="s">
        <v>361</v>
      </c>
      <c r="E83" s="191" t="str">
        <f t="shared" si="1"/>
        <v>子供分野助産施設（第１種・第２種）</v>
      </c>
    </row>
    <row r="84" spans="2:5">
      <c r="B84" s="180" t="s">
        <v>478</v>
      </c>
      <c r="C84" s="180" t="s">
        <v>360</v>
      </c>
      <c r="D84" s="180" t="s">
        <v>361</v>
      </c>
      <c r="E84" s="191" t="str">
        <f t="shared" si="1"/>
        <v>子供分野産後ケア事業</v>
      </c>
    </row>
    <row r="85" spans="2:5">
      <c r="B85" s="180" t="s">
        <v>475</v>
      </c>
      <c r="C85" s="180" t="s">
        <v>360</v>
      </c>
      <c r="D85" s="180" t="s">
        <v>361</v>
      </c>
      <c r="E85" s="191" t="str">
        <f t="shared" si="1"/>
        <v>子供分野妊産婦等生活援助事業</v>
      </c>
    </row>
    <row r="86" spans="2:5">
      <c r="B86" s="180" t="s">
        <v>396</v>
      </c>
      <c r="C86" s="180" t="s">
        <v>360</v>
      </c>
      <c r="D86" s="180" t="s">
        <v>361</v>
      </c>
      <c r="E86" s="191" t="str">
        <f t="shared" si="1"/>
        <v>子供分野子育て短期支援事業</v>
      </c>
    </row>
    <row r="87" spans="2:5">
      <c r="B87" s="180" t="s">
        <v>400</v>
      </c>
      <c r="C87" s="180" t="s">
        <v>360</v>
      </c>
      <c r="D87" s="180" t="s">
        <v>399</v>
      </c>
      <c r="E87" s="191" t="str">
        <f t="shared" si="1"/>
        <v>子供分野認可保育所</v>
      </c>
    </row>
    <row r="88" spans="2:5">
      <c r="B88" s="180" t="s">
        <v>486</v>
      </c>
      <c r="C88" s="180" t="s">
        <v>360</v>
      </c>
      <c r="D88" s="180" t="s">
        <v>399</v>
      </c>
      <c r="E88" s="191" t="str">
        <f t="shared" si="1"/>
        <v>子供分野保育所型認定こども園</v>
      </c>
    </row>
    <row r="89" spans="2:5">
      <c r="B89" s="180" t="s">
        <v>488</v>
      </c>
      <c r="C89" s="180" t="s">
        <v>360</v>
      </c>
      <c r="D89" s="180" t="s">
        <v>399</v>
      </c>
      <c r="E89" s="191" t="str">
        <f t="shared" si="1"/>
        <v>子供分野幼保連携型認定こども園</v>
      </c>
    </row>
    <row r="90" spans="2:5">
      <c r="B90" s="180" t="s">
        <v>487</v>
      </c>
      <c r="C90" s="180" t="s">
        <v>360</v>
      </c>
      <c r="D90" s="180" t="s">
        <v>399</v>
      </c>
      <c r="E90" s="191" t="str">
        <f t="shared" si="1"/>
        <v>子供分野地方裁量型認定こども園</v>
      </c>
    </row>
    <row r="91" spans="2:5">
      <c r="B91" s="180" t="s">
        <v>410</v>
      </c>
      <c r="C91" s="180" t="s">
        <v>360</v>
      </c>
      <c r="D91" s="180" t="s">
        <v>399</v>
      </c>
      <c r="E91" s="191" t="str">
        <f t="shared" si="1"/>
        <v>子供分野家庭的保育事業</v>
      </c>
    </row>
    <row r="92" spans="2:5">
      <c r="B92" s="180" t="s">
        <v>479</v>
      </c>
      <c r="C92" s="180" t="s">
        <v>360</v>
      </c>
      <c r="D92" s="180" t="s">
        <v>399</v>
      </c>
      <c r="E92" s="191" t="str">
        <f t="shared" si="1"/>
        <v>子供分野小規模保育事業</v>
      </c>
    </row>
    <row r="93" spans="2:5">
      <c r="B93" s="180" t="s">
        <v>480</v>
      </c>
      <c r="C93" s="180" t="s">
        <v>360</v>
      </c>
      <c r="D93" s="180" t="s">
        <v>399</v>
      </c>
      <c r="E93" s="191" t="str">
        <f t="shared" si="1"/>
        <v>子供分野事業所内保育事業</v>
      </c>
    </row>
    <row r="94" spans="2:5">
      <c r="B94" s="180" t="s">
        <v>418</v>
      </c>
      <c r="C94" s="180" t="s">
        <v>360</v>
      </c>
      <c r="D94" s="180" t="s">
        <v>399</v>
      </c>
      <c r="E94" s="191" t="str">
        <f t="shared" si="1"/>
        <v>子供分野認証保育所</v>
      </c>
    </row>
    <row r="95" spans="2:5">
      <c r="B95" s="192" t="s">
        <v>485</v>
      </c>
      <c r="C95" s="180" t="s">
        <v>360</v>
      </c>
      <c r="D95" s="180" t="s">
        <v>399</v>
      </c>
      <c r="E95" s="191" t="str">
        <f t="shared" si="1"/>
        <v>子供分野家庭的保育事業（都制度）</v>
      </c>
    </row>
    <row r="96" spans="2:5">
      <c r="B96" s="180" t="s">
        <v>423</v>
      </c>
      <c r="C96" s="180" t="s">
        <v>360</v>
      </c>
      <c r="D96" s="180" t="s">
        <v>399</v>
      </c>
      <c r="E96" s="191" t="str">
        <f t="shared" si="1"/>
        <v>子供分野認可外保育施設</v>
      </c>
    </row>
    <row r="97" spans="2:5">
      <c r="B97" s="180" t="s">
        <v>426</v>
      </c>
      <c r="C97" s="180" t="s">
        <v>360</v>
      </c>
      <c r="D97" s="180" t="s">
        <v>399</v>
      </c>
      <c r="E97" s="191" t="str">
        <f t="shared" si="1"/>
        <v>子供分野一時預かり事業</v>
      </c>
    </row>
    <row r="98" spans="2:5">
      <c r="B98" s="180" t="s">
        <v>429</v>
      </c>
      <c r="C98" s="180" t="s">
        <v>360</v>
      </c>
      <c r="D98" s="180" t="s">
        <v>399</v>
      </c>
      <c r="E98" s="191" t="str">
        <f t="shared" si="1"/>
        <v>子供分野定期利用保育事業</v>
      </c>
    </row>
    <row r="99" spans="2:5">
      <c r="B99" s="180" t="s">
        <v>432</v>
      </c>
      <c r="C99" s="180" t="s">
        <v>360</v>
      </c>
      <c r="D99" s="180" t="s">
        <v>399</v>
      </c>
      <c r="E99" s="191" t="str">
        <f t="shared" si="1"/>
        <v>子供分野病児保育事業</v>
      </c>
    </row>
    <row r="100" spans="2:5">
      <c r="B100" s="180" t="s">
        <v>435</v>
      </c>
      <c r="C100" s="180" t="s">
        <v>360</v>
      </c>
      <c r="D100" s="180" t="s">
        <v>399</v>
      </c>
      <c r="E100" s="191" t="str">
        <f t="shared" si="1"/>
        <v>子供分野多様な他者との関わりの機会の創出事業</v>
      </c>
    </row>
    <row r="101" spans="2:5">
      <c r="B101" s="180" t="s">
        <v>439</v>
      </c>
      <c r="C101" s="180" t="s">
        <v>360</v>
      </c>
      <c r="D101" s="180" t="s">
        <v>399</v>
      </c>
      <c r="E101" s="191" t="str">
        <f t="shared" si="1"/>
        <v>子供分野児童厚生施設（児童館）</v>
      </c>
    </row>
    <row r="102" spans="2:5">
      <c r="B102" s="180" t="s">
        <v>462</v>
      </c>
      <c r="C102" s="180" t="s">
        <v>360</v>
      </c>
      <c r="D102" s="180" t="s">
        <v>399</v>
      </c>
      <c r="E102" s="191" t="str">
        <f t="shared" si="1"/>
        <v>子供分野学童クラブ</v>
      </c>
    </row>
    <row r="103" spans="2:5">
      <c r="B103" s="180" t="s">
        <v>444</v>
      </c>
      <c r="C103" s="180" t="s">
        <v>360</v>
      </c>
      <c r="D103" s="180" t="s">
        <v>399</v>
      </c>
      <c r="E103" s="191" t="str">
        <f t="shared" si="1"/>
        <v>子供分野子供食堂</v>
      </c>
    </row>
    <row r="104" spans="2:5">
      <c r="B104" s="180" t="s">
        <v>447</v>
      </c>
      <c r="C104" s="180" t="s">
        <v>360</v>
      </c>
      <c r="D104" s="180" t="s">
        <v>399</v>
      </c>
      <c r="E104" s="191" t="str">
        <f t="shared" si="1"/>
        <v>子供分野子供の居場所創設事業</v>
      </c>
    </row>
    <row r="105" spans="2:5">
      <c r="B105" s="180" t="s">
        <v>450</v>
      </c>
      <c r="C105" s="180" t="s">
        <v>360</v>
      </c>
      <c r="D105" s="180" t="s">
        <v>399</v>
      </c>
      <c r="E105" s="191" t="str">
        <f t="shared" si="1"/>
        <v>子供分野児童育成支援拠点事業</v>
      </c>
    </row>
    <row r="106" spans="2:5">
      <c r="B106" s="180" t="s">
        <v>476</v>
      </c>
      <c r="C106" s="180" t="s">
        <v>360</v>
      </c>
      <c r="D106" s="180" t="s">
        <v>453</v>
      </c>
      <c r="E106" s="191" t="str">
        <f t="shared" si="1"/>
        <v>子供分野居宅訪問型保育事業</v>
      </c>
    </row>
    <row r="107" spans="2:5">
      <c r="B107" s="180" t="s">
        <v>457</v>
      </c>
      <c r="C107" s="180" t="s">
        <v>360</v>
      </c>
      <c r="D107" s="180" t="s">
        <v>456</v>
      </c>
      <c r="E107" s="191" t="str">
        <f t="shared" si="1"/>
        <v>子供分野認可外の居宅訪問型保育事業</v>
      </c>
    </row>
    <row r="108" spans="2:5">
      <c r="B108" s="180" t="s">
        <v>481</v>
      </c>
      <c r="C108" s="180" t="s">
        <v>360</v>
      </c>
      <c r="D108" s="180" t="s">
        <v>456</v>
      </c>
      <c r="E108" s="191" t="str">
        <f t="shared" si="1"/>
        <v>子供分野子供家庭支援センター</v>
      </c>
    </row>
    <row r="109" spans="2:5">
      <c r="B109" s="180" t="s">
        <v>482</v>
      </c>
      <c r="C109" s="180" t="s">
        <v>360</v>
      </c>
      <c r="D109" s="180" t="s">
        <v>459</v>
      </c>
      <c r="E109" s="191" t="str">
        <f t="shared" si="1"/>
        <v>子供分野児童相談所</v>
      </c>
    </row>
    <row r="110" spans="2:5">
      <c r="B110" s="180" t="s">
        <v>491</v>
      </c>
      <c r="C110" s="180" t="s">
        <v>360</v>
      </c>
      <c r="D110" s="180" t="s">
        <v>459</v>
      </c>
      <c r="E110" s="191" t="str">
        <f t="shared" si="1"/>
        <v>子供分野地域子育て支援拠点事業所（子育てひろば）</v>
      </c>
    </row>
    <row r="111" spans="2:5">
      <c r="B111" s="180" t="s">
        <v>483</v>
      </c>
      <c r="C111" s="180" t="s">
        <v>360</v>
      </c>
      <c r="D111" s="180" t="s">
        <v>459</v>
      </c>
      <c r="E111" s="191" t="str">
        <f t="shared" si="1"/>
        <v>子供分野産前・産後サポート事業</v>
      </c>
    </row>
    <row r="112" spans="2:5">
      <c r="B112" s="180" t="s">
        <v>460</v>
      </c>
      <c r="C112" s="180" t="s">
        <v>360</v>
      </c>
      <c r="D112" s="180" t="s">
        <v>459</v>
      </c>
      <c r="E112" s="191" t="str">
        <f t="shared" si="1"/>
        <v>子供分野こども家庭センター</v>
      </c>
    </row>
    <row r="113" spans="2:5">
      <c r="B113" s="180" t="s">
        <v>484</v>
      </c>
      <c r="C113" s="180" t="s">
        <v>360</v>
      </c>
      <c r="D113" s="180" t="s">
        <v>461</v>
      </c>
      <c r="E113" s="191" t="str">
        <f t="shared" si="1"/>
        <v>子供分野利用者支援事業実施施設</v>
      </c>
    </row>
    <row r="114" spans="2:5">
      <c r="B114" s="180"/>
      <c r="C114" s="180" t="s">
        <v>363</v>
      </c>
      <c r="D114" s="180"/>
      <c r="E114" s="191" t="str">
        <f t="shared" si="1"/>
        <v>生福分野</v>
      </c>
    </row>
    <row r="115" spans="2:5">
      <c r="B115" s="180" t="s">
        <v>364</v>
      </c>
      <c r="C115" s="180" t="s">
        <v>363</v>
      </c>
      <c r="D115" s="180" t="s">
        <v>358</v>
      </c>
      <c r="E115" s="191" t="str">
        <f t="shared" si="1"/>
        <v>生福分野救護施設</v>
      </c>
    </row>
    <row r="116" spans="2:5">
      <c r="B116" s="180" t="s">
        <v>368</v>
      </c>
      <c r="C116" s="180" t="s">
        <v>363</v>
      </c>
      <c r="D116" s="180" t="s">
        <v>358</v>
      </c>
      <c r="E116" s="191" t="str">
        <f t="shared" si="1"/>
        <v>生福分野更生施設</v>
      </c>
    </row>
    <row r="117" spans="2:5">
      <c r="B117" s="180" t="s">
        <v>371</v>
      </c>
      <c r="C117" s="180" t="s">
        <v>363</v>
      </c>
      <c r="D117" s="180" t="s">
        <v>358</v>
      </c>
      <c r="E117" s="191" t="str">
        <f t="shared" si="1"/>
        <v>生福分野宿所提供施設</v>
      </c>
    </row>
    <row r="118" spans="2:5">
      <c r="B118" s="180" t="s">
        <v>375</v>
      </c>
      <c r="C118" s="180" t="s">
        <v>363</v>
      </c>
      <c r="D118" s="180" t="s">
        <v>358</v>
      </c>
      <c r="E118" s="191" t="str">
        <f t="shared" si="1"/>
        <v>生福分野無料低額宿泊所</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基本情報シート</vt:lpstr>
      <vt:lpstr>【印】第１号様式(交付申請)</vt:lpstr>
      <vt:lpstr>(1)所要額調書・積算内訳書・BCP策定状況</vt:lpstr>
      <vt:lpstr>(2)誓約書</vt:lpstr>
      <vt:lpstr>歳入歳出予算書</vt:lpstr>
      <vt:lpstr>実績報告→</vt:lpstr>
      <vt:lpstr>【印】第３号様式(実績報告)</vt:lpstr>
      <vt:lpstr>(1)実績額調書等</vt:lpstr>
      <vt:lpstr>歳入歳出決算書</vt:lpstr>
      <vt:lpstr>第４号様式(請求書)</vt:lpstr>
      <vt:lpstr>【印】口座振替依頼書</vt:lpstr>
      <vt:lpstr>集計用シート</vt:lpstr>
      <vt:lpstr>(※該当時のみ)変更交付申請→</vt:lpstr>
      <vt:lpstr>【印】第２号様式(変更交付申請)</vt:lpstr>
      <vt:lpstr>(1)変更所要額調書等</vt:lpstr>
      <vt:lpstr>変更歳入歳出予算書</vt:lpstr>
      <vt:lpstr>(※該当時のみ)委任状</vt:lpstr>
      <vt:lpstr>サービス種別</vt:lpstr>
      <vt:lpstr>'(※該当時のみ)委任状'!Print_Area</vt:lpstr>
      <vt:lpstr>'(1)実績額調書等'!Print_Area</vt:lpstr>
      <vt:lpstr>'(1)所要額調書・積算内訳書・BCP策定状況'!Print_Area</vt:lpstr>
      <vt:lpstr>'(1)変更所要額調書等'!Print_Area</vt:lpstr>
      <vt:lpstr>'(2)誓約書'!Print_Area</vt:lpstr>
      <vt:lpstr>【印】口座振替依頼書!Print_Area</vt:lpstr>
      <vt:lpstr>'【印】第１号様式(交付申請)'!Print_Area</vt:lpstr>
      <vt:lpstr>'【印】第２号様式(変更交付申請)'!Print_Area</vt:lpstr>
      <vt:lpstr>'【印】第３号様式(実績報告)'!Print_Area</vt:lpstr>
      <vt:lpstr>'第４号様式(請求書)'!Print_Area</vt:lpstr>
      <vt:lpstr>高齢分野</vt:lpstr>
      <vt:lpstr>子供分野</vt:lpstr>
      <vt:lpstr>障害分野</vt:lpstr>
      <vt:lpstr>生福分野</vt:lpstr>
    </vt:vector>
  </TitlesOfParts>
  <Company>あおぞら情報システム株式会社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システム第３部</dc:creator>
  <cp:lastModifiedBy>東京都</cp:lastModifiedBy>
  <cp:lastPrinted>2024-04-18T09:26:29Z</cp:lastPrinted>
  <dcterms:created xsi:type="dcterms:W3CDTF">2003-12-17T11:04:48Z</dcterms:created>
  <dcterms:modified xsi:type="dcterms:W3CDTF">2024-11-08T07:21:53Z</dcterms:modified>
</cp:coreProperties>
</file>